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SV\SET_2025\Anmeldung\"/>
    </mc:Choice>
  </mc:AlternateContent>
  <bookViews>
    <workbookView xWindow="0" yWindow="0" windowWidth="28800" windowHeight="12450" tabRatio="869"/>
  </bookViews>
  <sheets>
    <sheet name="allg. Daten" sheetId="1" r:id="rId1"/>
    <sheet name="Workshops" sheetId="22" r:id="rId2"/>
    <sheet name="Küren" sheetId="2" r:id="rId3"/>
    <sheet name="Jury" sheetId="3" r:id="rId4"/>
    <sheet name="Einzelkür" sheetId="5" r:id="rId5"/>
    <sheet name="Paarkür" sheetId="6" r:id="rId6"/>
    <sheet name="Expert_Einzelkür" sheetId="16" r:id="rId7"/>
    <sheet name="Expert_Paarkür" sheetId="19" r:id="rId8"/>
    <sheet name="Kleingruppe" sheetId="20" r:id="rId9"/>
    <sheet name="Großgruppe" sheetId="21" r:id="rId10"/>
    <sheet name="Kommentare" sheetId="13" r:id="rId11"/>
    <sheet name="Zusammenfassung" sheetId="11" r:id="rId12"/>
  </sheets>
  <externalReferences>
    <externalReference r:id="rId13"/>
  </externalReferences>
  <definedNames>
    <definedName name="_xlnm._FilterDatabase" localSheetId="2" hidden="1">Küren!$A$8:$AA$68</definedName>
    <definedName name="_xlnm._FilterDatabase" localSheetId="1" hidden="1">Workshops!$A$8:$AI$68</definedName>
    <definedName name="_xlnm.Print_Area" localSheetId="0">'allg. Daten'!$A$1:$M$40</definedName>
    <definedName name="_xlnm.Print_Area" localSheetId="4">Einzelkür!$A$1:$G$30</definedName>
    <definedName name="_xlnm.Print_Area" localSheetId="6">Expert_Einzelkür!$A$1:$E$30</definedName>
    <definedName name="_xlnm.Print_Area" localSheetId="7">Expert_Paarkür!$A$1:$G$30</definedName>
    <definedName name="_xlnm.Print_Area" localSheetId="9">Großgruppe!$A$1:$AH$30</definedName>
    <definedName name="_xlnm.Print_Area" localSheetId="3">Jury!$A$1:$W$31</definedName>
    <definedName name="_xlnm.Print_Area" localSheetId="8">Kleingruppe!$A$1:$R$30</definedName>
    <definedName name="_xlnm.Print_Area" localSheetId="10">Kommentare!$A$1:$O$25</definedName>
    <definedName name="_xlnm.Print_Area" localSheetId="5">Paarkür!$A$1:$J$30</definedName>
    <definedName name="_xlnm.Print_Area" localSheetId="1">Workshops!$A$1:$X$68</definedName>
    <definedName name="_xlnm.Print_Area" localSheetId="11">Zusammenfassung!$A$1:$I$27</definedName>
    <definedName name="Geschlecht" localSheetId="1">Workshops!#REF!</definedName>
    <definedName name="Geschlecht">Küren!#REF!</definedName>
    <definedName name="Jury_Auswahl">[1]intern!$A$2:$A$5</definedName>
    <definedName name="Kosten_GK">'allg. Daten'!$C$22</definedName>
    <definedName name="Kosten_Start">'allg. Daten'!$C$17</definedName>
    <definedName name="Kosten_ÜF">'allg. Daten'!$C$29</definedName>
    <definedName name="Kosten_WS">'allg. Daten'!$C$18</definedName>
    <definedName name="Namen" localSheetId="1">Workshops!$B$9:$B$68</definedName>
    <definedName name="Namen">Küren!$B$9:$B$68</definedName>
    <definedName name="Namen2" localSheetId="1">Workshops!$B$9:$C$26</definedName>
    <definedName name="Namen2">Küren!$B$9:$C$26</definedName>
    <definedName name="Teilnehmer" localSheetId="6">Küren!#REF!</definedName>
    <definedName name="Teilnehmer" localSheetId="7">Küren!#REF!</definedName>
    <definedName name="Teilnehmer" localSheetId="9">Küren!#REF!</definedName>
    <definedName name="Teilnehmer" localSheetId="8">Küren!#REF!</definedName>
    <definedName name="Teilnehmer" localSheetId="1">Workshops!#REF!</definedName>
    <definedName name="Teilnehmer">Küren!#REF!</definedName>
    <definedName name="TNR" localSheetId="1">Workshops!#REF!</definedName>
    <definedName name="TNR">Küren!#REF!</definedName>
    <definedName name="WK_tag">'allg. Daten'!$C$14</definedName>
    <definedName name="xxx" localSheetId="9">Küren!#REF!</definedName>
    <definedName name="xxx" localSheetId="1">Workshops!#REF!</definedName>
    <definedName name="xxx">Küren!#REF!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H8" i="2"/>
  <c r="P10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9" i="2"/>
  <c r="X10" i="22" l="1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9" i="2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9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A10" i="22" l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C4" i="22"/>
  <c r="A2" i="22"/>
  <c r="A1" i="22"/>
  <c r="X8" i="22" l="1"/>
  <c r="A7" i="21" a="1"/>
  <c r="A7" i="21" s="1"/>
  <c r="A7" i="20" a="1"/>
  <c r="A7" i="20" s="1"/>
  <c r="A8" i="19" a="1"/>
  <c r="A8" i="19" s="1"/>
  <c r="A9" i="19" a="1"/>
  <c r="A9" i="19" s="1"/>
  <c r="A10" i="19" a="1"/>
  <c r="A10" i="19" s="1"/>
  <c r="A11" i="19" a="1"/>
  <c r="A11" i="19" s="1"/>
  <c r="A12" i="19" a="1"/>
  <c r="A12" i="19" s="1"/>
  <c r="A13" i="19" a="1"/>
  <c r="A13" i="19" s="1"/>
  <c r="A14" i="19" a="1"/>
  <c r="A14" i="19" s="1"/>
  <c r="A15" i="19" a="1"/>
  <c r="A15" i="19" s="1"/>
  <c r="A16" i="19" a="1"/>
  <c r="A16" i="19" s="1"/>
  <c r="A17" i="19" a="1"/>
  <c r="A17" i="19" s="1"/>
  <c r="A18" i="19" a="1"/>
  <c r="A18" i="19" s="1"/>
  <c r="A19" i="19" a="1"/>
  <c r="A19" i="19" s="1"/>
  <c r="A20" i="19" a="1"/>
  <c r="A20" i="19" s="1"/>
  <c r="A21" i="19" a="1"/>
  <c r="A21" i="19" s="1"/>
  <c r="A22" i="19" a="1"/>
  <c r="A22" i="19" s="1"/>
  <c r="A23" i="19" a="1"/>
  <c r="A23" i="19" s="1"/>
  <c r="A24" i="19" a="1"/>
  <c r="A24" i="19" s="1"/>
  <c r="A25" i="19" a="1"/>
  <c r="A25" i="19" s="1"/>
  <c r="A26" i="19" a="1"/>
  <c r="A26" i="19" s="1"/>
  <c r="A27" i="19" a="1"/>
  <c r="A27" i="19" s="1"/>
  <c r="A28" i="19" a="1"/>
  <c r="A28" i="19" s="1"/>
  <c r="A29" i="19" a="1"/>
  <c r="A29" i="19" s="1"/>
  <c r="A30" i="19" a="1"/>
  <c r="A30" i="19" s="1"/>
  <c r="A7" i="19" a="1"/>
  <c r="A7" i="19" s="1"/>
  <c r="C17" i="11" l="1"/>
  <c r="C7" i="11"/>
  <c r="C4" i="2"/>
  <c r="B8" i="2" l="1"/>
  <c r="C8" i="2"/>
  <c r="C6" i="11" s="1"/>
  <c r="D8" i="2"/>
  <c r="E8" i="2"/>
  <c r="C14" i="11"/>
  <c r="C15" i="11"/>
  <c r="I8" i="2"/>
  <c r="C8" i="11" s="1"/>
  <c r="J8" i="2"/>
  <c r="C9" i="11" s="1"/>
  <c r="K8" i="2"/>
  <c r="C10" i="11" s="1"/>
  <c r="L8" i="2"/>
  <c r="C11" i="11" s="1"/>
  <c r="M8" i="2"/>
  <c r="C12" i="11" s="1"/>
  <c r="N8" i="2"/>
  <c r="C13" i="11" s="1"/>
  <c r="O8" i="2" l="1"/>
  <c r="C19" i="11" s="1"/>
  <c r="A8" i="16" l="1" a="1"/>
  <c r="A8" i="16" s="1"/>
  <c r="A9" i="16" a="1"/>
  <c r="A9" i="16" s="1"/>
  <c r="A10" i="16" a="1"/>
  <c r="A10" i="16" s="1"/>
  <c r="A11" i="16" a="1"/>
  <c r="A11" i="16" s="1"/>
  <c r="A12" i="16" a="1"/>
  <c r="A12" i="16" s="1"/>
  <c r="A13" i="16" a="1"/>
  <c r="A13" i="16" s="1"/>
  <c r="A14" i="16" a="1"/>
  <c r="A14" i="16" s="1"/>
  <c r="A15" i="16" a="1"/>
  <c r="A15" i="16" s="1"/>
  <c r="A16" i="16" a="1"/>
  <c r="A16" i="16" s="1"/>
  <c r="A17" i="16" a="1"/>
  <c r="A17" i="16" s="1"/>
  <c r="A18" i="16" a="1"/>
  <c r="A18" i="16" s="1"/>
  <c r="A19" i="16" a="1"/>
  <c r="A19" i="16" s="1"/>
  <c r="A20" i="16" a="1"/>
  <c r="A20" i="16" s="1"/>
  <c r="A21" i="16" a="1"/>
  <c r="A21" i="16" s="1"/>
  <c r="A22" i="16" a="1"/>
  <c r="A22" i="16" s="1"/>
  <c r="A23" i="16" a="1"/>
  <c r="A23" i="16" s="1"/>
  <c r="A24" i="16" a="1"/>
  <c r="A24" i="16" s="1"/>
  <c r="A25" i="16" a="1"/>
  <c r="A25" i="16" s="1"/>
  <c r="A26" i="16" a="1"/>
  <c r="A26" i="16" s="1"/>
  <c r="A27" i="16" a="1"/>
  <c r="A27" i="16" s="1"/>
  <c r="A28" i="16" a="1"/>
  <c r="A28" i="16" s="1"/>
  <c r="A29" i="16" a="1"/>
  <c r="A29" i="16" s="1"/>
  <c r="A30" i="16" a="1"/>
  <c r="A30" i="16" s="1"/>
  <c r="A7" i="16" a="1"/>
  <c r="A7" i="16" s="1"/>
  <c r="A8" i="6" a="1"/>
  <c r="A8" i="6" s="1"/>
  <c r="A9" i="6" a="1"/>
  <c r="A9" i="6" s="1"/>
  <c r="A10" i="6" a="1"/>
  <c r="A10" i="6" s="1"/>
  <c r="A11" i="6" a="1"/>
  <c r="A11" i="6" s="1"/>
  <c r="A12" i="6" a="1"/>
  <c r="A12" i="6" s="1"/>
  <c r="A13" i="6" a="1"/>
  <c r="A13" i="6" s="1"/>
  <c r="A14" i="6" a="1"/>
  <c r="A14" i="6" s="1"/>
  <c r="A15" i="6" a="1"/>
  <c r="A15" i="6" s="1"/>
  <c r="A16" i="6" a="1"/>
  <c r="A16" i="6" s="1"/>
  <c r="A17" i="6" a="1"/>
  <c r="A17" i="6" s="1"/>
  <c r="A18" i="6" a="1"/>
  <c r="A18" i="6" s="1"/>
  <c r="A19" i="6" a="1"/>
  <c r="A19" i="6" s="1"/>
  <c r="A20" i="6" a="1"/>
  <c r="A20" i="6" s="1"/>
  <c r="A21" i="6" a="1"/>
  <c r="A21" i="6" s="1"/>
  <c r="A22" i="6" a="1"/>
  <c r="A22" i="6" s="1"/>
  <c r="A23" i="6" a="1"/>
  <c r="A23" i="6" s="1"/>
  <c r="A24" i="6" a="1"/>
  <c r="A24" i="6" s="1"/>
  <c r="A25" i="6" a="1"/>
  <c r="A25" i="6" s="1"/>
  <c r="A26" i="6" a="1"/>
  <c r="A26" i="6" s="1"/>
  <c r="A27" i="6" a="1"/>
  <c r="A27" i="6" s="1"/>
  <c r="A28" i="6" a="1"/>
  <c r="A28" i="6" s="1"/>
  <c r="A29" i="6" a="1"/>
  <c r="A29" i="6" s="1"/>
  <c r="A30" i="6" a="1"/>
  <c r="A30" i="6" s="1"/>
  <c r="A7" i="6" a="1"/>
  <c r="A7" i="6" s="1"/>
  <c r="A8" i="5" a="1"/>
  <c r="A8" i="5" s="1"/>
  <c r="A9" i="5" a="1"/>
  <c r="A9" i="5" s="1"/>
  <c r="A10" i="5" a="1"/>
  <c r="A10" i="5" s="1"/>
  <c r="A11" i="5" a="1"/>
  <c r="A11" i="5" s="1"/>
  <c r="A12" i="5" a="1"/>
  <c r="A12" i="5" s="1"/>
  <c r="A13" i="5" a="1"/>
  <c r="A13" i="5" s="1"/>
  <c r="A14" i="5" a="1"/>
  <c r="A14" i="5" s="1"/>
  <c r="A15" i="5" a="1"/>
  <c r="A15" i="5" s="1"/>
  <c r="A16" i="5" a="1"/>
  <c r="A16" i="5" s="1"/>
  <c r="A17" i="5" a="1"/>
  <c r="A17" i="5" s="1"/>
  <c r="A18" i="5" a="1"/>
  <c r="A18" i="5" s="1"/>
  <c r="A19" i="5" a="1"/>
  <c r="A19" i="5" s="1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27" i="5" a="1"/>
  <c r="A27" i="5" s="1"/>
  <c r="A28" i="5" a="1"/>
  <c r="A28" i="5" s="1"/>
  <c r="A29" i="5" a="1"/>
  <c r="A29" i="5" s="1"/>
  <c r="A30" i="5" a="1"/>
  <c r="A30" i="5" s="1"/>
  <c r="A7" i="5" a="1"/>
  <c r="A7" i="5" s="1"/>
  <c r="F30" i="5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B4" i="5"/>
  <c r="A2" i="5"/>
  <c r="A1" i="5"/>
  <c r="B4" i="16"/>
  <c r="P8" i="2" l="1"/>
  <c r="C18" i="11" s="1"/>
  <c r="C21" i="11" s="1"/>
  <c r="F7" i="5"/>
  <c r="C4" i="21" l="1"/>
  <c r="A2" i="21"/>
  <c r="A1" i="21"/>
  <c r="F20" i="19" l="1" a="1"/>
  <c r="F20" i="19" s="1"/>
  <c r="D20" i="19" s="1"/>
  <c r="G20" i="19" a="1"/>
  <c r="G20" i="19" s="1"/>
  <c r="E20" i="19" s="1"/>
  <c r="F12" i="19" a="1"/>
  <c r="F12" i="19" s="1"/>
  <c r="D12" i="19" s="1"/>
  <c r="G12" i="19" a="1"/>
  <c r="G12" i="19" s="1"/>
  <c r="E12" i="19" s="1"/>
  <c r="G27" i="19" a="1"/>
  <c r="G27" i="19" s="1"/>
  <c r="E27" i="19" s="1"/>
  <c r="F27" i="19" a="1"/>
  <c r="F27" i="19" s="1"/>
  <c r="D27" i="19" s="1"/>
  <c r="F15" i="19" a="1"/>
  <c r="F15" i="19" s="1"/>
  <c r="D15" i="19" s="1"/>
  <c r="G15" i="19" a="1"/>
  <c r="G15" i="19" s="1"/>
  <c r="E15" i="19" s="1"/>
  <c r="F30" i="19" a="1"/>
  <c r="F30" i="19" s="1"/>
  <c r="G30" i="19" a="1"/>
  <c r="G30" i="19" s="1"/>
  <c r="E30" i="19" s="1"/>
  <c r="G26" i="19" a="1"/>
  <c r="G26" i="19" s="1"/>
  <c r="E26" i="19" s="1"/>
  <c r="F26" i="19" a="1"/>
  <c r="F26" i="19" s="1"/>
  <c r="C26" i="19" s="1"/>
  <c r="F22" i="19" a="1"/>
  <c r="F22" i="19" s="1"/>
  <c r="C22" i="19" s="1"/>
  <c r="G22" i="19" a="1"/>
  <c r="G22" i="19" s="1"/>
  <c r="E22" i="19" s="1"/>
  <c r="F14" i="19" a="1"/>
  <c r="F14" i="19" s="1"/>
  <c r="C14" i="19" s="1"/>
  <c r="G14" i="19" a="1"/>
  <c r="G14" i="19" s="1"/>
  <c r="E14" i="19" s="1"/>
  <c r="G29" i="19" a="1"/>
  <c r="G29" i="19" s="1"/>
  <c r="E29" i="19" s="1"/>
  <c r="F29" i="19" a="1"/>
  <c r="F29" i="19" s="1"/>
  <c r="F25" i="19" a="1"/>
  <c r="F25" i="19" s="1"/>
  <c r="C25" i="19" s="1"/>
  <c r="G25" i="19" a="1"/>
  <c r="G25" i="19" s="1"/>
  <c r="E25" i="19" s="1"/>
  <c r="G21" i="19" a="1"/>
  <c r="G21" i="19" s="1"/>
  <c r="E21" i="19" s="1"/>
  <c r="F21" i="19" a="1"/>
  <c r="F21" i="19" s="1"/>
  <c r="C21" i="19" s="1"/>
  <c r="F17" i="19" a="1"/>
  <c r="F17" i="19" s="1"/>
  <c r="C17" i="19" s="1"/>
  <c r="G17" i="19" a="1"/>
  <c r="G17" i="19" s="1"/>
  <c r="E17" i="19" s="1"/>
  <c r="G13" i="19" a="1"/>
  <c r="G13" i="19" s="1"/>
  <c r="E13" i="19" s="1"/>
  <c r="F13" i="19" a="1"/>
  <c r="F13" i="19" s="1"/>
  <c r="C13" i="19" s="1"/>
  <c r="F28" i="19" a="1"/>
  <c r="F28" i="19" s="1"/>
  <c r="D28" i="19" s="1"/>
  <c r="G28" i="19" a="1"/>
  <c r="G28" i="19" s="1"/>
  <c r="E28" i="19" s="1"/>
  <c r="G24" i="19" a="1"/>
  <c r="G24" i="19" s="1"/>
  <c r="E24" i="19" s="1"/>
  <c r="F24" i="19" a="1"/>
  <c r="F24" i="19" s="1"/>
  <c r="C24" i="19" s="1"/>
  <c r="G16" i="19" a="1"/>
  <c r="G16" i="19" s="1"/>
  <c r="E16" i="19" s="1"/>
  <c r="F16" i="19" a="1"/>
  <c r="F16" i="19" s="1"/>
  <c r="C16" i="19" s="1"/>
  <c r="F23" i="19" a="1"/>
  <c r="F23" i="19" s="1"/>
  <c r="C23" i="19" s="1"/>
  <c r="G23" i="19" a="1"/>
  <c r="G23" i="19" s="1"/>
  <c r="E23" i="19" s="1"/>
  <c r="G11" i="19" a="1"/>
  <c r="G11" i="19" s="1"/>
  <c r="E11" i="19" s="1"/>
  <c r="F11" i="19" a="1"/>
  <c r="F11" i="19" s="1"/>
  <c r="D11" i="19" s="1"/>
  <c r="G19" i="19" a="1"/>
  <c r="G19" i="19" s="1"/>
  <c r="E19" i="19" s="1"/>
  <c r="F19" i="19" a="1"/>
  <c r="F19" i="19" s="1"/>
  <c r="D19" i="19" s="1"/>
  <c r="G18" i="19" a="1"/>
  <c r="G18" i="19" s="1"/>
  <c r="E18" i="19" s="1"/>
  <c r="F18" i="19" a="1"/>
  <c r="F18" i="19" s="1"/>
  <c r="C18" i="19" s="1"/>
  <c r="D22" i="19"/>
  <c r="D7" i="21"/>
  <c r="A8" i="21" s="1" a="1"/>
  <c r="A8" i="21" s="1"/>
  <c r="D13" i="19" l="1"/>
  <c r="D14" i="19"/>
  <c r="C15" i="19"/>
  <c r="D18" i="19"/>
  <c r="C27" i="19"/>
  <c r="D25" i="19"/>
  <c r="C20" i="19"/>
  <c r="C28" i="19"/>
  <c r="D24" i="19"/>
  <c r="D23" i="19"/>
  <c r="D21" i="19"/>
  <c r="D16" i="19"/>
  <c r="D26" i="19"/>
  <c r="C12" i="19"/>
  <c r="C11" i="19"/>
  <c r="D17" i="19"/>
  <c r="C19" i="19"/>
  <c r="C30" i="19"/>
  <c r="D30" i="19"/>
  <c r="C29" i="19"/>
  <c r="D29" i="19"/>
  <c r="D8" i="21"/>
  <c r="C4" i="20"/>
  <c r="A2" i="20"/>
  <c r="A1" i="20"/>
  <c r="A9" i="21" l="1" a="1"/>
  <c r="A9" i="21" s="1"/>
  <c r="D7" i="20"/>
  <c r="A8" i="20" s="1" a="1"/>
  <c r="A8" i="20" s="1"/>
  <c r="H14" i="19"/>
  <c r="B4" i="19"/>
  <c r="A2" i="19"/>
  <c r="A1" i="19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9" i="16" l="1"/>
  <c r="F8" i="16"/>
  <c r="F11" i="16"/>
  <c r="F7" i="16"/>
  <c r="F10" i="16"/>
  <c r="F20" i="6" a="1"/>
  <c r="F20" i="6" s="1"/>
  <c r="G20" i="6" a="1"/>
  <c r="G20" i="6" s="1"/>
  <c r="F27" i="6" a="1"/>
  <c r="F27" i="6" s="1"/>
  <c r="G27" i="6" a="1"/>
  <c r="G27" i="6" s="1"/>
  <c r="F23" i="6" a="1"/>
  <c r="F23" i="6" s="1"/>
  <c r="G23" i="6" a="1"/>
  <c r="G23" i="6" s="1"/>
  <c r="F19" i="6" a="1"/>
  <c r="F19" i="6" s="1"/>
  <c r="G19" i="6" a="1"/>
  <c r="G19" i="6" s="1"/>
  <c r="F15" i="6" a="1"/>
  <c r="F15" i="6" s="1"/>
  <c r="G15" i="6" a="1"/>
  <c r="G15" i="6" s="1"/>
  <c r="F28" i="6" a="1"/>
  <c r="F28" i="6" s="1"/>
  <c r="G28" i="6" a="1"/>
  <c r="G28" i="6" s="1"/>
  <c r="F16" i="6" a="1"/>
  <c r="F16" i="6" s="1"/>
  <c r="G16" i="6" a="1"/>
  <c r="G16" i="6" s="1"/>
  <c r="G30" i="6" a="1"/>
  <c r="G30" i="6" s="1"/>
  <c r="F30" i="6" a="1"/>
  <c r="F30" i="6" s="1"/>
  <c r="G26" i="6" a="1"/>
  <c r="G26" i="6" s="1"/>
  <c r="F26" i="6" a="1"/>
  <c r="F26" i="6" s="1"/>
  <c r="G22" i="6" a="1"/>
  <c r="G22" i="6" s="1"/>
  <c r="F22" i="6" a="1"/>
  <c r="F22" i="6" s="1"/>
  <c r="F18" i="6" a="1"/>
  <c r="F18" i="6" s="1"/>
  <c r="G18" i="6" a="1"/>
  <c r="G18" i="6" s="1"/>
  <c r="G14" i="6" a="1"/>
  <c r="G14" i="6" s="1"/>
  <c r="F14" i="6" a="1"/>
  <c r="F14" i="6" s="1"/>
  <c r="F24" i="6" a="1"/>
  <c r="F24" i="6" s="1"/>
  <c r="G24" i="6" a="1"/>
  <c r="G24" i="6" s="1"/>
  <c r="G29" i="6" a="1"/>
  <c r="G29" i="6" s="1"/>
  <c r="F29" i="6" a="1"/>
  <c r="F29" i="6" s="1"/>
  <c r="G25" i="6" a="1"/>
  <c r="G25" i="6" s="1"/>
  <c r="F25" i="6" a="1"/>
  <c r="F25" i="6" s="1"/>
  <c r="G21" i="6" a="1"/>
  <c r="G21" i="6" s="1"/>
  <c r="F21" i="6" a="1"/>
  <c r="F21" i="6" s="1"/>
  <c r="G17" i="6" a="1"/>
  <c r="G17" i="6" s="1"/>
  <c r="F17" i="6" a="1"/>
  <c r="F17" i="6" s="1"/>
  <c r="G13" i="6" a="1"/>
  <c r="G13" i="6" s="1"/>
  <c r="F13" i="6" a="1"/>
  <c r="F13" i="6" s="1"/>
  <c r="D9" i="21"/>
  <c r="H19" i="19"/>
  <c r="H11" i="19"/>
  <c r="H15" i="19"/>
  <c r="H18" i="19"/>
  <c r="H12" i="19"/>
  <c r="H16" i="19"/>
  <c r="H13" i="19"/>
  <c r="H17" i="19"/>
  <c r="A2" i="16"/>
  <c r="A1" i="16"/>
  <c r="J6" i="2"/>
  <c r="K6" i="2"/>
  <c r="L6" i="2"/>
  <c r="M6" i="2"/>
  <c r="N6" i="2"/>
  <c r="I6" i="2"/>
  <c r="A2" i="6"/>
  <c r="A1" i="6"/>
  <c r="B4" i="6"/>
  <c r="A10" i="21" l="1" a="1"/>
  <c r="A10" i="21" s="1"/>
  <c r="D10" i="21" s="1"/>
  <c r="AI10" i="21" s="1" a="1"/>
  <c r="AI10" i="21" s="1"/>
  <c r="K10" i="21" s="1"/>
  <c r="D8" i="20"/>
  <c r="A1" i="2"/>
  <c r="A11" i="21" l="1" a="1"/>
  <c r="A11" i="21" s="1"/>
  <c r="D11" i="21" s="1"/>
  <c r="AY11" i="21" s="1" a="1"/>
  <c r="AY11" i="21" s="1"/>
  <c r="AA11" i="21" s="1"/>
  <c r="A9" i="20" a="1"/>
  <c r="A9" i="20" s="1"/>
  <c r="AK10" i="21" a="1"/>
  <c r="AK10" i="21" s="1"/>
  <c r="M10" i="21" s="1"/>
  <c r="AW10" i="21" a="1"/>
  <c r="AW10" i="21" s="1"/>
  <c r="Y10" i="21" s="1"/>
  <c r="AE10" i="21" a="1"/>
  <c r="AE10" i="21" s="1"/>
  <c r="G10" i="21" s="1"/>
  <c r="AT10" i="21" a="1"/>
  <c r="AT10" i="21" s="1"/>
  <c r="V10" i="21" s="1"/>
  <c r="AR10" i="21" a="1"/>
  <c r="AR10" i="21" s="1"/>
  <c r="T10" i="21" s="1"/>
  <c r="AD10" i="21" a="1"/>
  <c r="AD10" i="21" s="1"/>
  <c r="F10" i="21" s="1"/>
  <c r="AZ10" i="21" a="1"/>
  <c r="AZ10" i="21" s="1"/>
  <c r="AB10" i="21" s="1"/>
  <c r="AM10" i="21" a="1"/>
  <c r="AM10" i="21" s="1"/>
  <c r="O10" i="21" s="1"/>
  <c r="AH10" i="21" a="1"/>
  <c r="AH10" i="21" s="1"/>
  <c r="J10" i="21" s="1"/>
  <c r="AN10" i="21" a="1"/>
  <c r="AN10" i="21" s="1"/>
  <c r="P10" i="21" s="1"/>
  <c r="AQ10" i="21" a="1"/>
  <c r="AQ10" i="21" s="1"/>
  <c r="S10" i="21" s="1"/>
  <c r="AU10" i="21" a="1"/>
  <c r="AU10" i="21" s="1"/>
  <c r="W10" i="21" s="1"/>
  <c r="AG10" i="21" a="1"/>
  <c r="AG10" i="21" s="1"/>
  <c r="I10" i="21" s="1"/>
  <c r="AL10" i="21" a="1"/>
  <c r="AL10" i="21" s="1"/>
  <c r="N10" i="21" s="1"/>
  <c r="AS10" i="21" a="1"/>
  <c r="AS10" i="21" s="1"/>
  <c r="U10" i="21" s="1"/>
  <c r="AY10" i="21" a="1"/>
  <c r="AY10" i="21" s="1"/>
  <c r="AA10" i="21" s="1"/>
  <c r="AJ10" i="21" a="1"/>
  <c r="AJ10" i="21" s="1"/>
  <c r="L10" i="21" s="1"/>
  <c r="AO10" i="21" a="1"/>
  <c r="AO10" i="21" s="1"/>
  <c r="Q10" i="21" s="1"/>
  <c r="AP10" i="21" a="1"/>
  <c r="AP10" i="21" s="1"/>
  <c r="R10" i="21" s="1"/>
  <c r="AV10" i="21" a="1"/>
  <c r="AV10" i="21" s="1"/>
  <c r="X10" i="21" s="1"/>
  <c r="AX10" i="21" a="1"/>
  <c r="AX10" i="21" s="1"/>
  <c r="Z10" i="21" s="1"/>
  <c r="AC10" i="21" a="1"/>
  <c r="AC10" i="21" s="1"/>
  <c r="E10" i="21" s="1"/>
  <c r="AF10" i="21" a="1"/>
  <c r="AF10" i="21" s="1"/>
  <c r="H10" i="21" s="1"/>
  <c r="A12" i="21" l="1" a="1"/>
  <c r="A12" i="21" s="1"/>
  <c r="D9" i="20"/>
  <c r="AI11" i="21" a="1"/>
  <c r="AI11" i="21" s="1"/>
  <c r="K11" i="21" s="1"/>
  <c r="AE11" i="21" a="1"/>
  <c r="AE11" i="21" s="1"/>
  <c r="G11" i="21" s="1"/>
  <c r="AJ11" i="21" a="1"/>
  <c r="AJ11" i="21" s="1"/>
  <c r="L11" i="21" s="1"/>
  <c r="AH11" i="21" a="1"/>
  <c r="AH11" i="21" s="1"/>
  <c r="J11" i="21" s="1"/>
  <c r="AC11" i="21" a="1"/>
  <c r="AC11" i="21" s="1"/>
  <c r="E11" i="21" s="1"/>
  <c r="AG11" i="21" a="1"/>
  <c r="AG11" i="21" s="1"/>
  <c r="I11" i="21" s="1"/>
  <c r="C10" i="21"/>
  <c r="AF11" i="21" a="1"/>
  <c r="AF11" i="21" s="1"/>
  <c r="H11" i="21" s="1"/>
  <c r="AD11" i="21" a="1"/>
  <c r="AD11" i="21" s="1"/>
  <c r="F11" i="21" s="1"/>
  <c r="AP11" i="21" a="1"/>
  <c r="AP11" i="21" s="1"/>
  <c r="R11" i="21" s="1"/>
  <c r="AK11" i="21" a="1"/>
  <c r="AK11" i="21" s="1"/>
  <c r="M11" i="21" s="1"/>
  <c r="AV11" i="21" a="1"/>
  <c r="AV11" i="21" s="1"/>
  <c r="X11" i="21" s="1"/>
  <c r="AN11" i="21" a="1"/>
  <c r="AN11" i="21" s="1"/>
  <c r="P11" i="21" s="1"/>
  <c r="AT11" i="21" a="1"/>
  <c r="AT11" i="21" s="1"/>
  <c r="V11" i="21" s="1"/>
  <c r="AO11" i="21" a="1"/>
  <c r="AO11" i="21" s="1"/>
  <c r="Q11" i="21" s="1"/>
  <c r="AM11" i="21" a="1"/>
  <c r="AM11" i="21" s="1"/>
  <c r="O11" i="21" s="1"/>
  <c r="AR11" i="21" a="1"/>
  <c r="AR11" i="21" s="1"/>
  <c r="T11" i="21" s="1"/>
  <c r="AX11" i="21" a="1"/>
  <c r="AX11" i="21" s="1"/>
  <c r="Z11" i="21" s="1"/>
  <c r="AL11" i="21" a="1"/>
  <c r="AL11" i="21" s="1"/>
  <c r="N11" i="21" s="1"/>
  <c r="AQ11" i="21" a="1"/>
  <c r="AQ11" i="21" s="1"/>
  <c r="S11" i="21" s="1"/>
  <c r="AS11" i="21" a="1"/>
  <c r="AS11" i="21" s="1"/>
  <c r="U11" i="21" s="1"/>
  <c r="AU11" i="21" a="1"/>
  <c r="AU11" i="21" s="1"/>
  <c r="W11" i="21" s="1"/>
  <c r="AZ11" i="21" a="1"/>
  <c r="AZ11" i="21" s="1"/>
  <c r="AB11" i="21" s="1"/>
  <c r="AW11" i="21" a="1"/>
  <c r="AW11" i="21" s="1"/>
  <c r="Y11" i="21" s="1"/>
  <c r="C4" i="11"/>
  <c r="D27" i="11" s="1"/>
  <c r="A2" i="11"/>
  <c r="A1" i="11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5" i="3"/>
  <c r="A16" i="3" s="1"/>
  <c r="A9" i="3"/>
  <c r="C4" i="3"/>
  <c r="A2" i="3"/>
  <c r="A1" i="3"/>
  <c r="A10" i="2"/>
  <c r="A2" i="2"/>
  <c r="B21" i="1"/>
  <c r="A10" i="20" l="1" a="1"/>
  <c r="A10" i="20" s="1"/>
  <c r="D10" i="20" s="1"/>
  <c r="A11" i="20" s="1" a="1"/>
  <c r="A11" i="20" s="1"/>
  <c r="A10" i="3"/>
  <c r="C11" i="21"/>
  <c r="D12" i="21"/>
  <c r="A11" i="2"/>
  <c r="AY12" i="21" l="1" a="1"/>
  <c r="AY12" i="21" s="1"/>
  <c r="AA12" i="21" s="1"/>
  <c r="A13" i="21" a="1"/>
  <c r="A13" i="21" s="1"/>
  <c r="A11" i="3"/>
  <c r="AJ12" i="21" a="1"/>
  <c r="AJ12" i="21" s="1"/>
  <c r="L12" i="21" s="1"/>
  <c r="AE12" i="21" a="1"/>
  <c r="AE12" i="21" s="1"/>
  <c r="G12" i="21" s="1"/>
  <c r="AH12" i="21" a="1"/>
  <c r="AH12" i="21" s="1"/>
  <c r="J12" i="21" s="1"/>
  <c r="AF12" i="21" a="1"/>
  <c r="AF12" i="21" s="1"/>
  <c r="H12" i="21" s="1"/>
  <c r="AG12" i="21" a="1"/>
  <c r="AG12" i="21" s="1"/>
  <c r="I12" i="21" s="1"/>
  <c r="AC12" i="21" a="1"/>
  <c r="AC12" i="21" s="1"/>
  <c r="E12" i="21" s="1"/>
  <c r="AD12" i="21" a="1"/>
  <c r="AD12" i="21" s="1"/>
  <c r="F12" i="21" s="1"/>
  <c r="AI12" i="21" a="1"/>
  <c r="AI12" i="21" s="1"/>
  <c r="K12" i="21" s="1"/>
  <c r="AK12" i="21" a="1"/>
  <c r="AK12" i="21" s="1"/>
  <c r="M12" i="21" s="1"/>
  <c r="AP12" i="21" a="1"/>
  <c r="AP12" i="21" s="1"/>
  <c r="R12" i="21" s="1"/>
  <c r="AR12" i="21" a="1"/>
  <c r="AR12" i="21" s="1"/>
  <c r="T12" i="21" s="1"/>
  <c r="AT12" i="21" a="1"/>
  <c r="AT12" i="21" s="1"/>
  <c r="V12" i="21" s="1"/>
  <c r="AO12" i="21" a="1"/>
  <c r="AO12" i="21" s="1"/>
  <c r="Q12" i="21" s="1"/>
  <c r="AM12" i="21" a="1"/>
  <c r="AM12" i="21" s="1"/>
  <c r="O12" i="21" s="1"/>
  <c r="AV12" i="21" a="1"/>
  <c r="AV12" i="21" s="1"/>
  <c r="X12" i="21" s="1"/>
  <c r="AX12" i="21" a="1"/>
  <c r="AX12" i="21" s="1"/>
  <c r="Z12" i="21" s="1"/>
  <c r="AZ12" i="21" a="1"/>
  <c r="AZ12" i="21" s="1"/>
  <c r="AB12" i="21" s="1"/>
  <c r="AQ12" i="21" a="1"/>
  <c r="AQ12" i="21" s="1"/>
  <c r="S12" i="21" s="1"/>
  <c r="AS12" i="21" a="1"/>
  <c r="AS12" i="21" s="1"/>
  <c r="U12" i="21" s="1"/>
  <c r="AU12" i="21" a="1"/>
  <c r="AU12" i="21" s="1"/>
  <c r="W12" i="21" s="1"/>
  <c r="AL12" i="21" a="1"/>
  <c r="AL12" i="21" s="1"/>
  <c r="N12" i="21" s="1"/>
  <c r="AN12" i="21" a="1"/>
  <c r="AN12" i="21" s="1"/>
  <c r="P12" i="21" s="1"/>
  <c r="AW12" i="21" a="1"/>
  <c r="AW12" i="21" s="1"/>
  <c r="Y12" i="21" s="1"/>
  <c r="A12" i="2"/>
  <c r="A12" i="3" l="1"/>
  <c r="C12" i="21"/>
  <c r="D13" i="21"/>
  <c r="D11" i="20"/>
  <c r="A13" i="2"/>
  <c r="A14" i="21" l="1" a="1"/>
  <c r="A14" i="21" s="1"/>
  <c r="D14" i="21" s="1"/>
  <c r="A15" i="21" s="1" a="1"/>
  <c r="A15" i="21" s="1"/>
  <c r="A12" i="20" a="1"/>
  <c r="A12" i="20" s="1"/>
  <c r="A13" i="3"/>
  <c r="AF13" i="21" a="1"/>
  <c r="AF13" i="21" s="1"/>
  <c r="H13" i="21" s="1"/>
  <c r="AI13" i="21" a="1"/>
  <c r="AI13" i="21" s="1"/>
  <c r="K13" i="21" s="1"/>
  <c r="AE13" i="21" a="1"/>
  <c r="AE13" i="21" s="1"/>
  <c r="G13" i="21" s="1"/>
  <c r="AH13" i="21" a="1"/>
  <c r="AH13" i="21" s="1"/>
  <c r="J13" i="21" s="1"/>
  <c r="AJ13" i="21" a="1"/>
  <c r="AJ13" i="21" s="1"/>
  <c r="L13" i="21" s="1"/>
  <c r="AG13" i="21" a="1"/>
  <c r="AG13" i="21" s="1"/>
  <c r="I13" i="21" s="1"/>
  <c r="AC13" i="21" a="1"/>
  <c r="AC13" i="21" s="1"/>
  <c r="E13" i="21" s="1"/>
  <c r="AD13" i="21" a="1"/>
  <c r="AD13" i="21" s="1"/>
  <c r="F13" i="21" s="1"/>
  <c r="AK13" i="21" a="1"/>
  <c r="AK13" i="21" s="1"/>
  <c r="M13" i="21" s="1"/>
  <c r="AV13" i="21" a="1"/>
  <c r="AV13" i="21" s="1"/>
  <c r="X13" i="21" s="1"/>
  <c r="AN13" i="21" a="1"/>
  <c r="AN13" i="21" s="1"/>
  <c r="P13" i="21" s="1"/>
  <c r="AT13" i="21" a="1"/>
  <c r="AT13" i="21" s="1"/>
  <c r="V13" i="21" s="1"/>
  <c r="AO13" i="21" a="1"/>
  <c r="AO13" i="21" s="1"/>
  <c r="Q13" i="21" s="1"/>
  <c r="AM13" i="21" a="1"/>
  <c r="AM13" i="21" s="1"/>
  <c r="O13" i="21" s="1"/>
  <c r="AR13" i="21" a="1"/>
  <c r="AR13" i="21" s="1"/>
  <c r="T13" i="21" s="1"/>
  <c r="AX13" i="21" a="1"/>
  <c r="AX13" i="21" s="1"/>
  <c r="Z13" i="21" s="1"/>
  <c r="AL13" i="21" a="1"/>
  <c r="AL13" i="21" s="1"/>
  <c r="N13" i="21" s="1"/>
  <c r="AQ13" i="21" a="1"/>
  <c r="AQ13" i="21" s="1"/>
  <c r="S13" i="21" s="1"/>
  <c r="AS13" i="21" a="1"/>
  <c r="AS13" i="21" s="1"/>
  <c r="U13" i="21" s="1"/>
  <c r="AU13" i="21" a="1"/>
  <c r="AU13" i="21" s="1"/>
  <c r="W13" i="21" s="1"/>
  <c r="AP13" i="21" a="1"/>
  <c r="AP13" i="21" s="1"/>
  <c r="R13" i="21" s="1"/>
  <c r="AZ13" i="21" a="1"/>
  <c r="AZ13" i="21" s="1"/>
  <c r="AB13" i="21" s="1"/>
  <c r="AW13" i="21" a="1"/>
  <c r="AW13" i="21" s="1"/>
  <c r="Y13" i="21" s="1"/>
  <c r="AY13" i="21" a="1"/>
  <c r="AY13" i="21" s="1"/>
  <c r="AA13" i="21" s="1"/>
  <c r="A14" i="2"/>
  <c r="A14" i="3" l="1"/>
  <c r="C13" i="21"/>
  <c r="AJ14" i="21" a="1"/>
  <c r="AJ14" i="21" s="1"/>
  <c r="L14" i="21" s="1"/>
  <c r="AE14" i="21" a="1"/>
  <c r="AE14" i="21" s="1"/>
  <c r="G14" i="21" s="1"/>
  <c r="AD14" i="21" a="1"/>
  <c r="AD14" i="21" s="1"/>
  <c r="F14" i="21" s="1"/>
  <c r="AF14" i="21" a="1"/>
  <c r="AF14" i="21" s="1"/>
  <c r="H14" i="21" s="1"/>
  <c r="AH14" i="21" a="1"/>
  <c r="AH14" i="21" s="1"/>
  <c r="J14" i="21" s="1"/>
  <c r="AC14" i="21" a="1"/>
  <c r="AC14" i="21" s="1"/>
  <c r="E14" i="21" s="1"/>
  <c r="AG14" i="21" a="1"/>
  <c r="AG14" i="21" s="1"/>
  <c r="I14" i="21" s="1"/>
  <c r="AI14" i="21" a="1"/>
  <c r="AI14" i="21" s="1"/>
  <c r="K14" i="21" s="1"/>
  <c r="AK14" i="21" a="1"/>
  <c r="AK14" i="21" s="1"/>
  <c r="M14" i="21" s="1"/>
  <c r="AP14" i="21" a="1"/>
  <c r="AP14" i="21" s="1"/>
  <c r="R14" i="21" s="1"/>
  <c r="AR14" i="21" a="1"/>
  <c r="AR14" i="21" s="1"/>
  <c r="T14" i="21" s="1"/>
  <c r="AT14" i="21" a="1"/>
  <c r="AT14" i="21" s="1"/>
  <c r="V14" i="21" s="1"/>
  <c r="AO14" i="21" a="1"/>
  <c r="AO14" i="21" s="1"/>
  <c r="Q14" i="21" s="1"/>
  <c r="AM14" i="21" a="1"/>
  <c r="AM14" i="21" s="1"/>
  <c r="O14" i="21" s="1"/>
  <c r="AV14" i="21" a="1"/>
  <c r="AV14" i="21" s="1"/>
  <c r="X14" i="21" s="1"/>
  <c r="AX14" i="21" a="1"/>
  <c r="AX14" i="21" s="1"/>
  <c r="Z14" i="21" s="1"/>
  <c r="AZ14" i="21" a="1"/>
  <c r="AZ14" i="21" s="1"/>
  <c r="AB14" i="21" s="1"/>
  <c r="AQ14" i="21" a="1"/>
  <c r="AQ14" i="21" s="1"/>
  <c r="S14" i="21" s="1"/>
  <c r="AS14" i="21" a="1"/>
  <c r="AS14" i="21" s="1"/>
  <c r="U14" i="21" s="1"/>
  <c r="AU14" i="21" a="1"/>
  <c r="AU14" i="21" s="1"/>
  <c r="W14" i="21" s="1"/>
  <c r="AL14" i="21" a="1"/>
  <c r="AL14" i="21" s="1"/>
  <c r="N14" i="21" s="1"/>
  <c r="AN14" i="21" a="1"/>
  <c r="AN14" i="21" s="1"/>
  <c r="P14" i="21" s="1"/>
  <c r="AW14" i="21" a="1"/>
  <c r="AW14" i="21" s="1"/>
  <c r="Y14" i="21" s="1"/>
  <c r="AY14" i="21" a="1"/>
  <c r="AY14" i="21" s="1"/>
  <c r="AA14" i="21" s="1"/>
  <c r="D15" i="21"/>
  <c r="A16" i="21" s="1" a="1"/>
  <c r="A16" i="21" s="1"/>
  <c r="D12" i="20"/>
  <c r="A15" i="2"/>
  <c r="A13" i="20" l="1" a="1"/>
  <c r="A13" i="20" s="1"/>
  <c r="C14" i="21"/>
  <c r="N12" i="20" a="1"/>
  <c r="N12" i="20" s="1"/>
  <c r="F12" i="20" s="1"/>
  <c r="P12" i="20" a="1"/>
  <c r="P12" i="20" s="1"/>
  <c r="H12" i="20" s="1"/>
  <c r="M12" i="20" a="1"/>
  <c r="M12" i="20" s="1"/>
  <c r="E12" i="20" s="1"/>
  <c r="S12" i="20" a="1"/>
  <c r="S12" i="20" s="1"/>
  <c r="K12" i="20" s="1"/>
  <c r="R12" i="20" a="1"/>
  <c r="R12" i="20" s="1"/>
  <c r="J12" i="20" s="1"/>
  <c r="T12" i="20" a="1"/>
  <c r="T12" i="20" s="1"/>
  <c r="L12" i="20" s="1"/>
  <c r="O12" i="20" a="1"/>
  <c r="O12" i="20" s="1"/>
  <c r="G12" i="20" s="1"/>
  <c r="Q12" i="20" a="1"/>
  <c r="Q12" i="20" s="1"/>
  <c r="I12" i="20" s="1"/>
  <c r="AJ15" i="21" a="1"/>
  <c r="AJ15" i="21" s="1"/>
  <c r="L15" i="21" s="1"/>
  <c r="AE15" i="21" a="1"/>
  <c r="AE15" i="21" s="1"/>
  <c r="G15" i="21" s="1"/>
  <c r="AC15" i="21" a="1"/>
  <c r="AC15" i="21" s="1"/>
  <c r="E15" i="21" s="1"/>
  <c r="AH15" i="21" a="1"/>
  <c r="AH15" i="21" s="1"/>
  <c r="J15" i="21" s="1"/>
  <c r="AI15" i="21" a="1"/>
  <c r="AI15" i="21" s="1"/>
  <c r="K15" i="21" s="1"/>
  <c r="AG15" i="21" a="1"/>
  <c r="AG15" i="21" s="1"/>
  <c r="I15" i="21" s="1"/>
  <c r="AF15" i="21" a="1"/>
  <c r="AF15" i="21" s="1"/>
  <c r="H15" i="21" s="1"/>
  <c r="AD15" i="21" a="1"/>
  <c r="AD15" i="21" s="1"/>
  <c r="F15" i="21" s="1"/>
  <c r="AK15" i="21" a="1"/>
  <c r="AK15" i="21" s="1"/>
  <c r="M15" i="21" s="1"/>
  <c r="AM15" i="21" a="1"/>
  <c r="AM15" i="21" s="1"/>
  <c r="O15" i="21" s="1"/>
  <c r="AS15" i="21" a="1"/>
  <c r="AS15" i="21" s="1"/>
  <c r="U15" i="21" s="1"/>
  <c r="AX15" i="21" a="1"/>
  <c r="AX15" i="21" s="1"/>
  <c r="Z15" i="21" s="1"/>
  <c r="AR15" i="21" a="1"/>
  <c r="AR15" i="21" s="1"/>
  <c r="T15" i="21" s="1"/>
  <c r="AZ15" i="21" a="1"/>
  <c r="AZ15" i="21" s="1"/>
  <c r="AB15" i="21" s="1"/>
  <c r="AW15" i="21" a="1"/>
  <c r="AW15" i="21" s="1"/>
  <c r="Y15" i="21" s="1"/>
  <c r="AQ15" i="21" a="1"/>
  <c r="AQ15" i="21" s="1"/>
  <c r="S15" i="21" s="1"/>
  <c r="AL15" i="21" a="1"/>
  <c r="AL15" i="21" s="1"/>
  <c r="N15" i="21" s="1"/>
  <c r="AN15" i="21" a="1"/>
  <c r="AN15" i="21" s="1"/>
  <c r="P15" i="21" s="1"/>
  <c r="AP15" i="21" a="1"/>
  <c r="AP15" i="21" s="1"/>
  <c r="R15" i="21" s="1"/>
  <c r="AU15" i="21" a="1"/>
  <c r="AU15" i="21" s="1"/>
  <c r="W15" i="21" s="1"/>
  <c r="AV15" i="21" a="1"/>
  <c r="AV15" i="21" s="1"/>
  <c r="X15" i="21" s="1"/>
  <c r="AO15" i="21" a="1"/>
  <c r="AO15" i="21" s="1"/>
  <c r="Q15" i="21" s="1"/>
  <c r="AT15" i="21" a="1"/>
  <c r="AT15" i="21" s="1"/>
  <c r="V15" i="21" s="1"/>
  <c r="AY15" i="21" a="1"/>
  <c r="AY15" i="21" s="1"/>
  <c r="AA15" i="21" s="1"/>
  <c r="D16" i="21"/>
  <c r="A17" i="21" s="1" a="1"/>
  <c r="A17" i="21" s="1"/>
  <c r="A16" i="2"/>
  <c r="C15" i="21" l="1"/>
  <c r="AJ16" i="21" a="1"/>
  <c r="AJ16" i="21" s="1"/>
  <c r="L16" i="21" s="1"/>
  <c r="AI16" i="21" a="1"/>
  <c r="AI16" i="21" s="1"/>
  <c r="K16" i="21" s="1"/>
  <c r="AD16" i="21" a="1"/>
  <c r="AD16" i="21" s="1"/>
  <c r="F16" i="21" s="1"/>
  <c r="AE16" i="21" a="1"/>
  <c r="AE16" i="21" s="1"/>
  <c r="G16" i="21" s="1"/>
  <c r="AH16" i="21" a="1"/>
  <c r="AH16" i="21" s="1"/>
  <c r="J16" i="21" s="1"/>
  <c r="AF16" i="21" a="1"/>
  <c r="AF16" i="21" s="1"/>
  <c r="H16" i="21" s="1"/>
  <c r="AG16" i="21" a="1"/>
  <c r="AG16" i="21" s="1"/>
  <c r="I16" i="21" s="1"/>
  <c r="AC16" i="21" a="1"/>
  <c r="AC16" i="21" s="1"/>
  <c r="E16" i="21" s="1"/>
  <c r="AR16" i="21" a="1"/>
  <c r="AR16" i="21" s="1"/>
  <c r="T16" i="21" s="1"/>
  <c r="AS16" i="21" a="1"/>
  <c r="AS16" i="21" s="1"/>
  <c r="U16" i="21" s="1"/>
  <c r="AT16" i="21" a="1"/>
  <c r="AT16" i="21" s="1"/>
  <c r="V16" i="21" s="1"/>
  <c r="AU16" i="21" a="1"/>
  <c r="AU16" i="21" s="1"/>
  <c r="W16" i="21" s="1"/>
  <c r="AV16" i="21" a="1"/>
  <c r="AV16" i="21" s="1"/>
  <c r="X16" i="21" s="1"/>
  <c r="AW16" i="21" a="1"/>
  <c r="AW16" i="21" s="1"/>
  <c r="Y16" i="21" s="1"/>
  <c r="AX16" i="21" a="1"/>
  <c r="AX16" i="21" s="1"/>
  <c r="Z16" i="21" s="1"/>
  <c r="AY16" i="21" a="1"/>
  <c r="AY16" i="21" s="1"/>
  <c r="AA16" i="21" s="1"/>
  <c r="AZ16" i="21" a="1"/>
  <c r="AZ16" i="21" s="1"/>
  <c r="AB16" i="21" s="1"/>
  <c r="AK16" i="21" a="1"/>
  <c r="AK16" i="21" s="1"/>
  <c r="M16" i="21" s="1"/>
  <c r="AL16" i="21" a="1"/>
  <c r="AL16" i="21" s="1"/>
  <c r="N16" i="21" s="1"/>
  <c r="AM16" i="21" a="1"/>
  <c r="AM16" i="21" s="1"/>
  <c r="O16" i="21" s="1"/>
  <c r="AN16" i="21" a="1"/>
  <c r="AN16" i="21" s="1"/>
  <c r="P16" i="21" s="1"/>
  <c r="AO16" i="21" a="1"/>
  <c r="AO16" i="21" s="1"/>
  <c r="Q16" i="21" s="1"/>
  <c r="AP16" i="21" a="1"/>
  <c r="AP16" i="21" s="1"/>
  <c r="R16" i="21" s="1"/>
  <c r="AQ16" i="21" a="1"/>
  <c r="AQ16" i="21" s="1"/>
  <c r="S16" i="21" s="1"/>
  <c r="D17" i="21"/>
  <c r="A18" i="21" s="1" a="1"/>
  <c r="A18" i="21" s="1"/>
  <c r="D13" i="20"/>
  <c r="A17" i="2"/>
  <c r="A14" i="20" l="1" a="1"/>
  <c r="A14" i="20" s="1"/>
  <c r="S13" i="20" a="1"/>
  <c r="S13" i="20" s="1"/>
  <c r="K13" i="20" s="1"/>
  <c r="P13" i="20" a="1"/>
  <c r="P13" i="20" s="1"/>
  <c r="H13" i="20" s="1"/>
  <c r="A18" i="2"/>
  <c r="A19" i="2" s="1"/>
  <c r="A20" i="2" s="1"/>
  <c r="A21" i="2" s="1"/>
  <c r="A22" i="2" s="1"/>
  <c r="A23" i="2" s="1"/>
  <c r="A24" i="2" s="1"/>
  <c r="A25" i="2" s="1"/>
  <c r="A26" i="2" s="1"/>
  <c r="R13" i="20" a="1"/>
  <c r="R13" i="20" s="1"/>
  <c r="J13" i="20" s="1"/>
  <c r="O13" i="20" a="1"/>
  <c r="O13" i="20" s="1"/>
  <c r="G13" i="20" s="1"/>
  <c r="N13" i="20" a="1"/>
  <c r="N13" i="20" s="1"/>
  <c r="F13" i="20" s="1"/>
  <c r="T13" i="20" a="1"/>
  <c r="T13" i="20" s="1"/>
  <c r="L13" i="20" s="1"/>
  <c r="C16" i="21"/>
  <c r="M13" i="20" a="1"/>
  <c r="M13" i="20" s="1"/>
  <c r="E13" i="20" s="1"/>
  <c r="Q13" i="20" a="1"/>
  <c r="Q13" i="20" s="1"/>
  <c r="I13" i="20" s="1"/>
  <c r="AI17" i="21" a="1"/>
  <c r="AI17" i="21" s="1"/>
  <c r="K17" i="21" s="1"/>
  <c r="AG17" i="21" a="1"/>
  <c r="AG17" i="21" s="1"/>
  <c r="I17" i="21" s="1"/>
  <c r="AE17" i="21" a="1"/>
  <c r="AE17" i="21" s="1"/>
  <c r="G17" i="21" s="1"/>
  <c r="AF17" i="21" a="1"/>
  <c r="AF17" i="21" s="1"/>
  <c r="H17" i="21" s="1"/>
  <c r="AJ17" i="21" a="1"/>
  <c r="AJ17" i="21" s="1"/>
  <c r="L17" i="21" s="1"/>
  <c r="AH17" i="21" a="1"/>
  <c r="AH17" i="21" s="1"/>
  <c r="J17" i="21" s="1"/>
  <c r="AC17" i="21" a="1"/>
  <c r="AC17" i="21" s="1"/>
  <c r="E17" i="21" s="1"/>
  <c r="AD17" i="21" a="1"/>
  <c r="AD17" i="21" s="1"/>
  <c r="F17" i="21" s="1"/>
  <c r="AK17" i="21" a="1"/>
  <c r="AK17" i="21" s="1"/>
  <c r="M17" i="21" s="1"/>
  <c r="AL17" i="21" a="1"/>
  <c r="AL17" i="21" s="1"/>
  <c r="N17" i="21" s="1"/>
  <c r="AR17" i="21" a="1"/>
  <c r="AR17" i="21" s="1"/>
  <c r="T17" i="21" s="1"/>
  <c r="AV17" i="21" a="1"/>
  <c r="AV17" i="21" s="1"/>
  <c r="X17" i="21" s="1"/>
  <c r="AO17" i="21" a="1"/>
  <c r="AO17" i="21" s="1"/>
  <c r="Q17" i="21" s="1"/>
  <c r="AP17" i="21" a="1"/>
  <c r="AP17" i="21" s="1"/>
  <c r="R17" i="21" s="1"/>
  <c r="AQ17" i="21" a="1"/>
  <c r="AQ17" i="21" s="1"/>
  <c r="S17" i="21" s="1"/>
  <c r="AZ17" i="21" a="1"/>
  <c r="AZ17" i="21" s="1"/>
  <c r="AB17" i="21" s="1"/>
  <c r="AS17" i="21" a="1"/>
  <c r="AS17" i="21" s="1"/>
  <c r="U17" i="21" s="1"/>
  <c r="AT17" i="21" a="1"/>
  <c r="AT17" i="21" s="1"/>
  <c r="V17" i="21" s="1"/>
  <c r="AU17" i="21" a="1"/>
  <c r="AU17" i="21" s="1"/>
  <c r="W17" i="21" s="1"/>
  <c r="AN17" i="21" a="1"/>
  <c r="AN17" i="21" s="1"/>
  <c r="P17" i="21" s="1"/>
  <c r="AW17" i="21" a="1"/>
  <c r="AW17" i="21" s="1"/>
  <c r="Y17" i="21" s="1"/>
  <c r="AX17" i="21" a="1"/>
  <c r="AX17" i="21" s="1"/>
  <c r="Z17" i="21" s="1"/>
  <c r="AY17" i="21" a="1"/>
  <c r="AY17" i="21" s="1"/>
  <c r="AA17" i="21" s="1"/>
  <c r="AM17" i="21" a="1"/>
  <c r="AM17" i="21" s="1"/>
  <c r="O17" i="21" s="1"/>
  <c r="D18" i="21"/>
  <c r="A19" i="21" s="1" a="1"/>
  <c r="A19" i="21" s="1"/>
  <c r="D14" i="20"/>
  <c r="A15" i="20" s="1" a="1"/>
  <c r="A15" i="20" s="1"/>
  <c r="C17" i="21" l="1"/>
  <c r="M14" i="20" a="1"/>
  <c r="M14" i="20" s="1"/>
  <c r="E14" i="20" s="1"/>
  <c r="P14" i="20" a="1"/>
  <c r="P14" i="20" s="1"/>
  <c r="H14" i="20" s="1"/>
  <c r="N14" i="20" a="1"/>
  <c r="N14" i="20" s="1"/>
  <c r="F14" i="20" s="1"/>
  <c r="R14" i="20" a="1"/>
  <c r="R14" i="20" s="1"/>
  <c r="J14" i="20" s="1"/>
  <c r="T14" i="20" a="1"/>
  <c r="T14" i="20" s="1"/>
  <c r="L14" i="20" s="1"/>
  <c r="O14" i="20" a="1"/>
  <c r="O14" i="20" s="1"/>
  <c r="G14" i="20" s="1"/>
  <c r="Q14" i="20" a="1"/>
  <c r="Q14" i="20" s="1"/>
  <c r="I14" i="20" s="1"/>
  <c r="S14" i="20" a="1"/>
  <c r="S14" i="20" s="1"/>
  <c r="K14" i="20" s="1"/>
  <c r="AE18" i="21" a="1"/>
  <c r="AE18" i="21" s="1"/>
  <c r="G18" i="21" s="1"/>
  <c r="AG18" i="21" a="1"/>
  <c r="AG18" i="21" s="1"/>
  <c r="I18" i="21" s="1"/>
  <c r="AI18" i="21" a="1"/>
  <c r="AI18" i="21" s="1"/>
  <c r="K18" i="21" s="1"/>
  <c r="AC18" i="21" a="1"/>
  <c r="AC18" i="21" s="1"/>
  <c r="E18" i="21" s="1"/>
  <c r="AF18" i="21" a="1"/>
  <c r="AF18" i="21" s="1"/>
  <c r="H18" i="21" s="1"/>
  <c r="AD18" i="21" a="1"/>
  <c r="AD18" i="21" s="1"/>
  <c r="F18" i="21" s="1"/>
  <c r="AJ18" i="21" a="1"/>
  <c r="AJ18" i="21" s="1"/>
  <c r="L18" i="21" s="1"/>
  <c r="AH18" i="21" a="1"/>
  <c r="AH18" i="21" s="1"/>
  <c r="J18" i="21" s="1"/>
  <c r="AZ18" i="21" a="1"/>
  <c r="AZ18" i="21" s="1"/>
  <c r="AB18" i="21" s="1"/>
  <c r="AK18" i="21" a="1"/>
  <c r="AK18" i="21" s="1"/>
  <c r="M18" i="21" s="1"/>
  <c r="AL18" i="21" a="1"/>
  <c r="AL18" i="21" s="1"/>
  <c r="N18" i="21" s="1"/>
  <c r="AM18" i="21" a="1"/>
  <c r="AM18" i="21" s="1"/>
  <c r="O18" i="21" s="1"/>
  <c r="AN18" i="21" a="1"/>
  <c r="AN18" i="21" s="1"/>
  <c r="P18" i="21" s="1"/>
  <c r="AO18" i="21" a="1"/>
  <c r="AO18" i="21" s="1"/>
  <c r="Q18" i="21" s="1"/>
  <c r="AP18" i="21" a="1"/>
  <c r="AP18" i="21" s="1"/>
  <c r="R18" i="21" s="1"/>
  <c r="AQ18" i="21" a="1"/>
  <c r="AQ18" i="21" s="1"/>
  <c r="S18" i="21" s="1"/>
  <c r="AR18" i="21" a="1"/>
  <c r="AR18" i="21" s="1"/>
  <c r="T18" i="21" s="1"/>
  <c r="AS18" i="21" a="1"/>
  <c r="AS18" i="21" s="1"/>
  <c r="U18" i="21" s="1"/>
  <c r="AT18" i="21" a="1"/>
  <c r="AT18" i="21" s="1"/>
  <c r="V18" i="21" s="1"/>
  <c r="AU18" i="21" a="1"/>
  <c r="AU18" i="21" s="1"/>
  <c r="W18" i="21" s="1"/>
  <c r="AV18" i="21" a="1"/>
  <c r="AV18" i="21" s="1"/>
  <c r="X18" i="21" s="1"/>
  <c r="AW18" i="21" a="1"/>
  <c r="AW18" i="21" s="1"/>
  <c r="Y18" i="21" s="1"/>
  <c r="AX18" i="21" a="1"/>
  <c r="AX18" i="21" s="1"/>
  <c r="Z18" i="21" s="1"/>
  <c r="AY18" i="21" a="1"/>
  <c r="AY18" i="21" s="1"/>
  <c r="AA18" i="21" s="1"/>
  <c r="D19" i="21"/>
  <c r="A20" i="21" s="1" a="1"/>
  <c r="A20" i="21" s="1"/>
  <c r="D15" i="20"/>
  <c r="A16" i="20" s="1" a="1"/>
  <c r="A16" i="20" s="1"/>
  <c r="C18" i="21" l="1"/>
  <c r="N15" i="20" a="1"/>
  <c r="N15" i="20" s="1"/>
  <c r="F15" i="20" s="1"/>
  <c r="P15" i="20" a="1"/>
  <c r="P15" i="20" s="1"/>
  <c r="H15" i="20" s="1"/>
  <c r="T15" i="20" a="1"/>
  <c r="T15" i="20" s="1"/>
  <c r="L15" i="20" s="1"/>
  <c r="M15" i="20" a="1"/>
  <c r="M15" i="20" s="1"/>
  <c r="E15" i="20" s="1"/>
  <c r="R15" i="20" a="1"/>
  <c r="R15" i="20" s="1"/>
  <c r="J15" i="20" s="1"/>
  <c r="S15" i="20" a="1"/>
  <c r="S15" i="20" s="1"/>
  <c r="K15" i="20" s="1"/>
  <c r="Q15" i="20" a="1"/>
  <c r="Q15" i="20" s="1"/>
  <c r="I15" i="20" s="1"/>
  <c r="O15" i="20" a="1"/>
  <c r="O15" i="20" s="1"/>
  <c r="G15" i="20" s="1"/>
  <c r="AG19" i="21" a="1"/>
  <c r="AG19" i="21" s="1"/>
  <c r="I19" i="21" s="1"/>
  <c r="AD19" i="21" a="1"/>
  <c r="AD19" i="21" s="1"/>
  <c r="F19" i="21" s="1"/>
  <c r="AI19" i="21" a="1"/>
  <c r="AI19" i="21" s="1"/>
  <c r="K19" i="21" s="1"/>
  <c r="AJ19" i="21" a="1"/>
  <c r="AJ19" i="21" s="1"/>
  <c r="L19" i="21" s="1"/>
  <c r="AF19" i="21" a="1"/>
  <c r="AF19" i="21" s="1"/>
  <c r="H19" i="21" s="1"/>
  <c r="AH19" i="21" a="1"/>
  <c r="AH19" i="21" s="1"/>
  <c r="J19" i="21" s="1"/>
  <c r="AC19" i="21" a="1"/>
  <c r="AC19" i="21" s="1"/>
  <c r="E19" i="21" s="1"/>
  <c r="AE19" i="21" a="1"/>
  <c r="AE19" i="21" s="1"/>
  <c r="G19" i="21" s="1"/>
  <c r="AR19" i="21" a="1"/>
  <c r="AR19" i="21" s="1"/>
  <c r="T19" i="21" s="1"/>
  <c r="AK19" i="21" a="1"/>
  <c r="AK19" i="21" s="1"/>
  <c r="M19" i="21" s="1"/>
  <c r="AL19" i="21" a="1"/>
  <c r="AL19" i="21" s="1"/>
  <c r="N19" i="21" s="1"/>
  <c r="AM19" i="21" a="1"/>
  <c r="AM19" i="21" s="1"/>
  <c r="O19" i="21" s="1"/>
  <c r="AV19" i="21" a="1"/>
  <c r="AV19" i="21" s="1"/>
  <c r="X19" i="21" s="1"/>
  <c r="AO19" i="21" a="1"/>
  <c r="AO19" i="21" s="1"/>
  <c r="Q19" i="21" s="1"/>
  <c r="AP19" i="21" a="1"/>
  <c r="AP19" i="21" s="1"/>
  <c r="R19" i="21" s="1"/>
  <c r="AQ19" i="21" a="1"/>
  <c r="AQ19" i="21" s="1"/>
  <c r="S19" i="21" s="1"/>
  <c r="AZ19" i="21" a="1"/>
  <c r="AZ19" i="21" s="1"/>
  <c r="AB19" i="21" s="1"/>
  <c r="AS19" i="21" a="1"/>
  <c r="AS19" i="21" s="1"/>
  <c r="U19" i="21" s="1"/>
  <c r="AT19" i="21" a="1"/>
  <c r="AT19" i="21" s="1"/>
  <c r="V19" i="21" s="1"/>
  <c r="AU19" i="21" a="1"/>
  <c r="AU19" i="21" s="1"/>
  <c r="W19" i="21" s="1"/>
  <c r="AN19" i="21" a="1"/>
  <c r="AN19" i="21" s="1"/>
  <c r="P19" i="21" s="1"/>
  <c r="AW19" i="21" a="1"/>
  <c r="AW19" i="21" s="1"/>
  <c r="Y19" i="21" s="1"/>
  <c r="AX19" i="21" a="1"/>
  <c r="AX19" i="21" s="1"/>
  <c r="Z19" i="21" s="1"/>
  <c r="AY19" i="21" a="1"/>
  <c r="AY19" i="21" s="1"/>
  <c r="AA19" i="21" s="1"/>
  <c r="D20" i="21"/>
  <c r="A21" i="21" s="1" a="1"/>
  <c r="A21" i="21" s="1"/>
  <c r="D16" i="20"/>
  <c r="A17" i="20" s="1" a="1"/>
  <c r="A17" i="20" s="1"/>
  <c r="R16" i="20" l="1" a="1"/>
  <c r="R16" i="20" s="1"/>
  <c r="J16" i="20" s="1"/>
  <c r="O16" i="20" a="1"/>
  <c r="O16" i="20" s="1"/>
  <c r="G16" i="20" s="1"/>
  <c r="Q16" i="20" a="1"/>
  <c r="Q16" i="20" s="1"/>
  <c r="I16" i="20" s="1"/>
  <c r="S16" i="20" a="1"/>
  <c r="S16" i="20" s="1"/>
  <c r="K16" i="20" s="1"/>
  <c r="T16" i="20" a="1"/>
  <c r="T16" i="20" s="1"/>
  <c r="L16" i="20" s="1"/>
  <c r="N16" i="20" a="1"/>
  <c r="N16" i="20" s="1"/>
  <c r="F16" i="20" s="1"/>
  <c r="P16" i="20" a="1"/>
  <c r="P16" i="20" s="1"/>
  <c r="H16" i="20" s="1"/>
  <c r="M16" i="20" a="1"/>
  <c r="M16" i="20" s="1"/>
  <c r="E16" i="20" s="1"/>
  <c r="AJ20" i="21" a="1"/>
  <c r="AJ20" i="21" s="1"/>
  <c r="L20" i="21" s="1"/>
  <c r="AE20" i="21" a="1"/>
  <c r="AE20" i="21" s="1"/>
  <c r="G20" i="21" s="1"/>
  <c r="AG20" i="21" a="1"/>
  <c r="AG20" i="21" s="1"/>
  <c r="I20" i="21" s="1"/>
  <c r="AH20" i="21" a="1"/>
  <c r="AH20" i="21" s="1"/>
  <c r="J20" i="21" s="1"/>
  <c r="AF20" i="21" a="1"/>
  <c r="AF20" i="21" s="1"/>
  <c r="H20" i="21" s="1"/>
  <c r="AD20" i="21" a="1"/>
  <c r="AD20" i="21" s="1"/>
  <c r="F20" i="21" s="1"/>
  <c r="AC20" i="21" a="1"/>
  <c r="AC20" i="21" s="1"/>
  <c r="E20" i="21" s="1"/>
  <c r="AI20" i="21" a="1"/>
  <c r="AI20" i="21" s="1"/>
  <c r="K20" i="21" s="1"/>
  <c r="C19" i="21"/>
  <c r="AZ20" i="21" a="1"/>
  <c r="AZ20" i="21" s="1"/>
  <c r="AB20" i="21" s="1"/>
  <c r="AK20" i="21" a="1"/>
  <c r="AK20" i="21" s="1"/>
  <c r="M20" i="21" s="1"/>
  <c r="AL20" i="21" a="1"/>
  <c r="AL20" i="21" s="1"/>
  <c r="N20" i="21" s="1"/>
  <c r="AM20" i="21" a="1"/>
  <c r="AM20" i="21" s="1"/>
  <c r="O20" i="21" s="1"/>
  <c r="AN20" i="21" a="1"/>
  <c r="AN20" i="21" s="1"/>
  <c r="P20" i="21" s="1"/>
  <c r="AO20" i="21" a="1"/>
  <c r="AO20" i="21" s="1"/>
  <c r="Q20" i="21" s="1"/>
  <c r="AP20" i="21" a="1"/>
  <c r="AP20" i="21" s="1"/>
  <c r="R20" i="21" s="1"/>
  <c r="AQ20" i="21" a="1"/>
  <c r="AQ20" i="21" s="1"/>
  <c r="S20" i="21" s="1"/>
  <c r="AR20" i="21" a="1"/>
  <c r="AR20" i="21" s="1"/>
  <c r="T20" i="21" s="1"/>
  <c r="AS20" i="21" a="1"/>
  <c r="AS20" i="21" s="1"/>
  <c r="U20" i="21" s="1"/>
  <c r="AT20" i="21" a="1"/>
  <c r="AT20" i="21" s="1"/>
  <c r="V20" i="21" s="1"/>
  <c r="AU20" i="21" a="1"/>
  <c r="AU20" i="21" s="1"/>
  <c r="W20" i="21" s="1"/>
  <c r="AV20" i="21" a="1"/>
  <c r="AV20" i="21" s="1"/>
  <c r="X20" i="21" s="1"/>
  <c r="AW20" i="21" a="1"/>
  <c r="AW20" i="21" s="1"/>
  <c r="Y20" i="21" s="1"/>
  <c r="AX20" i="21" a="1"/>
  <c r="AX20" i="21" s="1"/>
  <c r="Z20" i="21" s="1"/>
  <c r="AY20" i="21" a="1"/>
  <c r="AY20" i="21" s="1"/>
  <c r="AA20" i="21" s="1"/>
  <c r="D21" i="21"/>
  <c r="A22" i="21" s="1" a="1"/>
  <c r="A22" i="21" s="1"/>
  <c r="D17" i="20"/>
  <c r="Q17" i="20" l="1" a="1"/>
  <c r="Q17" i="20" s="1"/>
  <c r="I17" i="20" s="1"/>
  <c r="A18" i="20" a="1"/>
  <c r="A18" i="20" s="1"/>
  <c r="C20" i="21"/>
  <c r="R17" i="20" a="1"/>
  <c r="R17" i="20" s="1"/>
  <c r="J17" i="20" s="1"/>
  <c r="O17" i="20" a="1"/>
  <c r="O17" i="20" s="1"/>
  <c r="G17" i="20" s="1"/>
  <c r="N17" i="20" a="1"/>
  <c r="N17" i="20" s="1"/>
  <c r="F17" i="20" s="1"/>
  <c r="M17" i="20" a="1"/>
  <c r="M17" i="20" s="1"/>
  <c r="E17" i="20" s="1"/>
  <c r="AE21" i="21" a="1"/>
  <c r="AE21" i="21" s="1"/>
  <c r="G21" i="21" s="1"/>
  <c r="S17" i="20" a="1"/>
  <c r="S17" i="20" s="1"/>
  <c r="K17" i="20" s="1"/>
  <c r="T17" i="20" a="1"/>
  <c r="T17" i="20" s="1"/>
  <c r="L17" i="20" s="1"/>
  <c r="AC21" i="21" a="1"/>
  <c r="AC21" i="21" s="1"/>
  <c r="E21" i="21" s="1"/>
  <c r="P17" i="20" a="1"/>
  <c r="P17" i="20" s="1"/>
  <c r="H17" i="20" s="1"/>
  <c r="AI21" i="21" a="1"/>
  <c r="AI21" i="21" s="1"/>
  <c r="K21" i="21" s="1"/>
  <c r="AH21" i="21" a="1"/>
  <c r="AH21" i="21" s="1"/>
  <c r="J21" i="21" s="1"/>
  <c r="AF21" i="21" a="1"/>
  <c r="AF21" i="21" s="1"/>
  <c r="H21" i="21" s="1"/>
  <c r="AD21" i="21" a="1"/>
  <c r="AD21" i="21" s="1"/>
  <c r="F21" i="21" s="1"/>
  <c r="AJ21" i="21" a="1"/>
  <c r="AJ21" i="21" s="1"/>
  <c r="L21" i="21" s="1"/>
  <c r="AG21" i="21" a="1"/>
  <c r="AG21" i="21" s="1"/>
  <c r="I21" i="21" s="1"/>
  <c r="AZ21" i="21" a="1"/>
  <c r="AZ21" i="21" s="1"/>
  <c r="AB21" i="21" s="1"/>
  <c r="AS21" i="21" a="1"/>
  <c r="AS21" i="21" s="1"/>
  <c r="U21" i="21" s="1"/>
  <c r="AN21" i="21" a="1"/>
  <c r="AN21" i="21" s="1"/>
  <c r="P21" i="21" s="1"/>
  <c r="AW21" i="21" a="1"/>
  <c r="AW21" i="21" s="1"/>
  <c r="Y21" i="21" s="1"/>
  <c r="AX21" i="21" a="1"/>
  <c r="AX21" i="21" s="1"/>
  <c r="Z21" i="21" s="1"/>
  <c r="AY21" i="21" a="1"/>
  <c r="AY21" i="21" s="1"/>
  <c r="AA21" i="21" s="1"/>
  <c r="AR21" i="21" a="1"/>
  <c r="AR21" i="21" s="1"/>
  <c r="T21" i="21" s="1"/>
  <c r="AK21" i="21" a="1"/>
  <c r="AK21" i="21" s="1"/>
  <c r="M21" i="21" s="1"/>
  <c r="AL21" i="21" a="1"/>
  <c r="AL21" i="21" s="1"/>
  <c r="N21" i="21" s="1"/>
  <c r="AM21" i="21" a="1"/>
  <c r="AM21" i="21" s="1"/>
  <c r="O21" i="21" s="1"/>
  <c r="AV21" i="21" a="1"/>
  <c r="AV21" i="21" s="1"/>
  <c r="X21" i="21" s="1"/>
  <c r="AO21" i="21" a="1"/>
  <c r="AO21" i="21" s="1"/>
  <c r="Q21" i="21" s="1"/>
  <c r="AP21" i="21" a="1"/>
  <c r="AP21" i="21" s="1"/>
  <c r="R21" i="21" s="1"/>
  <c r="AQ21" i="21" a="1"/>
  <c r="AQ21" i="21" s="1"/>
  <c r="S21" i="21" s="1"/>
  <c r="AT21" i="21" a="1"/>
  <c r="AT21" i="21" s="1"/>
  <c r="V21" i="21" s="1"/>
  <c r="AU21" i="21" a="1"/>
  <c r="AU21" i="21" s="1"/>
  <c r="W21" i="21" s="1"/>
  <c r="C21" i="21"/>
  <c r="D22" i="21"/>
  <c r="A23" i="21" s="1" a="1"/>
  <c r="A23" i="21" s="1"/>
  <c r="D18" i="20" l="1"/>
  <c r="M18" i="20" s="1" a="1"/>
  <c r="M18" i="20" s="1"/>
  <c r="E18" i="20" s="1"/>
  <c r="AG22" i="21" a="1"/>
  <c r="AG22" i="21" s="1"/>
  <c r="I22" i="21" s="1"/>
  <c r="AF22" i="21" a="1"/>
  <c r="AF22" i="21" s="1"/>
  <c r="H22" i="21" s="1"/>
  <c r="AI22" i="21" a="1"/>
  <c r="AI22" i="21" s="1"/>
  <c r="K22" i="21" s="1"/>
  <c r="AD22" i="21" a="1"/>
  <c r="AD22" i="21" s="1"/>
  <c r="F22" i="21" s="1"/>
  <c r="AE22" i="21" a="1"/>
  <c r="AE22" i="21" s="1"/>
  <c r="G22" i="21" s="1"/>
  <c r="AC22" i="21" a="1"/>
  <c r="AC22" i="21" s="1"/>
  <c r="E22" i="21" s="1"/>
  <c r="AH22" i="21" a="1"/>
  <c r="AH22" i="21" s="1"/>
  <c r="J22" i="21" s="1"/>
  <c r="AJ22" i="21" a="1"/>
  <c r="AJ22" i="21" s="1"/>
  <c r="L22" i="21" s="1"/>
  <c r="AZ22" i="21" a="1"/>
  <c r="AZ22" i="21" s="1"/>
  <c r="AB22" i="21" s="1"/>
  <c r="AN22" i="21" a="1"/>
  <c r="AN22" i="21" s="1"/>
  <c r="P22" i="21" s="1"/>
  <c r="AO22" i="21" a="1"/>
  <c r="AO22" i="21" s="1"/>
  <c r="Q22" i="21" s="1"/>
  <c r="AP22" i="21" a="1"/>
  <c r="AP22" i="21" s="1"/>
  <c r="R22" i="21" s="1"/>
  <c r="AQ22" i="21" a="1"/>
  <c r="AQ22" i="21" s="1"/>
  <c r="S22" i="21" s="1"/>
  <c r="AR22" i="21" a="1"/>
  <c r="AR22" i="21" s="1"/>
  <c r="T22" i="21" s="1"/>
  <c r="AS22" i="21" a="1"/>
  <c r="AS22" i="21" s="1"/>
  <c r="U22" i="21" s="1"/>
  <c r="AT22" i="21" a="1"/>
  <c r="AT22" i="21" s="1"/>
  <c r="V22" i="21" s="1"/>
  <c r="AU22" i="21" a="1"/>
  <c r="AU22" i="21" s="1"/>
  <c r="W22" i="21" s="1"/>
  <c r="AV22" i="21" a="1"/>
  <c r="AV22" i="21" s="1"/>
  <c r="X22" i="21" s="1"/>
  <c r="AW22" i="21" a="1"/>
  <c r="AW22" i="21" s="1"/>
  <c r="Y22" i="21" s="1"/>
  <c r="AX22" i="21" a="1"/>
  <c r="AX22" i="21" s="1"/>
  <c r="Z22" i="21" s="1"/>
  <c r="AY22" i="21" a="1"/>
  <c r="AY22" i="21" s="1"/>
  <c r="AA22" i="21" s="1"/>
  <c r="AK22" i="21" a="1"/>
  <c r="AK22" i="21" s="1"/>
  <c r="M22" i="21" s="1"/>
  <c r="AL22" i="21" a="1"/>
  <c r="AL22" i="21" s="1"/>
  <c r="N22" i="21" s="1"/>
  <c r="AM22" i="21" a="1"/>
  <c r="AM22" i="21" s="1"/>
  <c r="O22" i="21" s="1"/>
  <c r="D23" i="21"/>
  <c r="A24" i="21" s="1" a="1"/>
  <c r="A24" i="21" s="1"/>
  <c r="R18" i="20" l="1" a="1"/>
  <c r="R18" i="20" s="1"/>
  <c r="J18" i="20" s="1"/>
  <c r="Q18" i="20" a="1"/>
  <c r="Q18" i="20" s="1"/>
  <c r="I18" i="20" s="1"/>
  <c r="T18" i="20" a="1"/>
  <c r="T18" i="20" s="1"/>
  <c r="L18" i="20" s="1"/>
  <c r="S18" i="20" a="1"/>
  <c r="S18" i="20" s="1"/>
  <c r="K18" i="20" s="1"/>
  <c r="N18" i="20" a="1"/>
  <c r="N18" i="20" s="1"/>
  <c r="F18" i="20" s="1"/>
  <c r="P18" i="20" a="1"/>
  <c r="P18" i="20" s="1"/>
  <c r="H18" i="20" s="1"/>
  <c r="O18" i="20" a="1"/>
  <c r="O18" i="20" s="1"/>
  <c r="G18" i="20" s="1"/>
  <c r="A19" i="20" a="1"/>
  <c r="A19" i="20" s="1"/>
  <c r="C22" i="21"/>
  <c r="AI23" i="21" a="1"/>
  <c r="AI23" i="21" s="1"/>
  <c r="K23" i="21" s="1"/>
  <c r="AC23" i="21" a="1"/>
  <c r="AC23" i="21" s="1"/>
  <c r="E23" i="21" s="1"/>
  <c r="AE23" i="21" a="1"/>
  <c r="AE23" i="21" s="1"/>
  <c r="G23" i="21" s="1"/>
  <c r="AD23" i="21" a="1"/>
  <c r="AD23" i="21" s="1"/>
  <c r="F23" i="21" s="1"/>
  <c r="AH23" i="21" a="1"/>
  <c r="AH23" i="21" s="1"/>
  <c r="J23" i="21" s="1"/>
  <c r="AJ23" i="21" a="1"/>
  <c r="AJ23" i="21" s="1"/>
  <c r="L23" i="21" s="1"/>
  <c r="AG23" i="21" a="1"/>
  <c r="AG23" i="21" s="1"/>
  <c r="I23" i="21" s="1"/>
  <c r="AF23" i="21" a="1"/>
  <c r="AF23" i="21" s="1"/>
  <c r="H23" i="21" s="1"/>
  <c r="AR23" i="21" a="1"/>
  <c r="AR23" i="21" s="1"/>
  <c r="T23" i="21" s="1"/>
  <c r="AK23" i="21" a="1"/>
  <c r="AK23" i="21" s="1"/>
  <c r="M23" i="21" s="1"/>
  <c r="AL23" i="21" a="1"/>
  <c r="AL23" i="21" s="1"/>
  <c r="N23" i="21" s="1"/>
  <c r="AM23" i="21" a="1"/>
  <c r="AM23" i="21" s="1"/>
  <c r="O23" i="21" s="1"/>
  <c r="AV23" i="21" a="1"/>
  <c r="AV23" i="21" s="1"/>
  <c r="X23" i="21" s="1"/>
  <c r="AO23" i="21" a="1"/>
  <c r="AO23" i="21" s="1"/>
  <c r="Q23" i="21" s="1"/>
  <c r="AP23" i="21" a="1"/>
  <c r="AP23" i="21" s="1"/>
  <c r="R23" i="21" s="1"/>
  <c r="AQ23" i="21" a="1"/>
  <c r="AQ23" i="21" s="1"/>
  <c r="S23" i="21" s="1"/>
  <c r="AZ23" i="21" a="1"/>
  <c r="AZ23" i="21" s="1"/>
  <c r="AB23" i="21" s="1"/>
  <c r="AS23" i="21" a="1"/>
  <c r="AS23" i="21" s="1"/>
  <c r="U23" i="21" s="1"/>
  <c r="AT23" i="21" a="1"/>
  <c r="AT23" i="21" s="1"/>
  <c r="V23" i="21" s="1"/>
  <c r="AU23" i="21" a="1"/>
  <c r="AU23" i="21" s="1"/>
  <c r="W23" i="21" s="1"/>
  <c r="AN23" i="21" a="1"/>
  <c r="AN23" i="21" s="1"/>
  <c r="P23" i="21" s="1"/>
  <c r="AW23" i="21" a="1"/>
  <c r="AW23" i="21" s="1"/>
  <c r="Y23" i="21" s="1"/>
  <c r="AX23" i="21" a="1"/>
  <c r="AX23" i="21" s="1"/>
  <c r="Z23" i="21" s="1"/>
  <c r="AY23" i="21" a="1"/>
  <c r="AY23" i="21" s="1"/>
  <c r="AA23" i="21" s="1"/>
  <c r="D24" i="21"/>
  <c r="A25" i="21" s="1" a="1"/>
  <c r="A25" i="21" s="1"/>
  <c r="D19" i="20" l="1"/>
  <c r="M19" i="20" s="1" a="1"/>
  <c r="M19" i="20" s="1"/>
  <c r="E19" i="20" s="1"/>
  <c r="C23" i="21"/>
  <c r="AG24" i="21" a="1"/>
  <c r="AG24" i="21" s="1"/>
  <c r="I24" i="21" s="1"/>
  <c r="AI24" i="21" a="1"/>
  <c r="AI24" i="21" s="1"/>
  <c r="K24" i="21" s="1"/>
  <c r="AD24" i="21" a="1"/>
  <c r="AD24" i="21" s="1"/>
  <c r="F24" i="21" s="1"/>
  <c r="AC24" i="21" a="1"/>
  <c r="AC24" i="21" s="1"/>
  <c r="AE24" i="21" a="1"/>
  <c r="AE24" i="21" s="1"/>
  <c r="G24" i="21" s="1"/>
  <c r="AJ24" i="21" a="1"/>
  <c r="AJ24" i="21" s="1"/>
  <c r="L24" i="21" s="1"/>
  <c r="AF24" i="21" a="1"/>
  <c r="AF24" i="21" s="1"/>
  <c r="H24" i="21" s="1"/>
  <c r="AH24" i="21" a="1"/>
  <c r="AH24" i="21" s="1"/>
  <c r="J24" i="21" s="1"/>
  <c r="AZ24" i="21" a="1"/>
  <c r="AZ24" i="21" s="1"/>
  <c r="AB24" i="21" s="1"/>
  <c r="AK24" i="21" a="1"/>
  <c r="AK24" i="21" s="1"/>
  <c r="M24" i="21" s="1"/>
  <c r="AL24" i="21" a="1"/>
  <c r="AL24" i="21" s="1"/>
  <c r="N24" i="21" s="1"/>
  <c r="AM24" i="21" a="1"/>
  <c r="AM24" i="21" s="1"/>
  <c r="O24" i="21" s="1"/>
  <c r="AN24" i="21" a="1"/>
  <c r="AN24" i="21" s="1"/>
  <c r="P24" i="21" s="1"/>
  <c r="AO24" i="21" a="1"/>
  <c r="AO24" i="21" s="1"/>
  <c r="Q24" i="21" s="1"/>
  <c r="AP24" i="21" a="1"/>
  <c r="AP24" i="21" s="1"/>
  <c r="R24" i="21" s="1"/>
  <c r="AQ24" i="21" a="1"/>
  <c r="AQ24" i="21" s="1"/>
  <c r="S24" i="21" s="1"/>
  <c r="AR24" i="21" a="1"/>
  <c r="AR24" i="21" s="1"/>
  <c r="T24" i="21" s="1"/>
  <c r="AS24" i="21" a="1"/>
  <c r="AS24" i="21" s="1"/>
  <c r="U24" i="21" s="1"/>
  <c r="AT24" i="21" a="1"/>
  <c r="AT24" i="21" s="1"/>
  <c r="V24" i="21" s="1"/>
  <c r="AU24" i="21" a="1"/>
  <c r="AU24" i="21" s="1"/>
  <c r="W24" i="21" s="1"/>
  <c r="AV24" i="21" a="1"/>
  <c r="AV24" i="21" s="1"/>
  <c r="X24" i="21" s="1"/>
  <c r="AW24" i="21" a="1"/>
  <c r="AW24" i="21" s="1"/>
  <c r="Y24" i="21" s="1"/>
  <c r="AX24" i="21" a="1"/>
  <c r="AX24" i="21" s="1"/>
  <c r="Z24" i="21" s="1"/>
  <c r="AY24" i="21" a="1"/>
  <c r="AY24" i="21" s="1"/>
  <c r="AA24" i="21" s="1"/>
  <c r="D25" i="21"/>
  <c r="A26" i="21" s="1" a="1"/>
  <c r="A26" i="21" s="1"/>
  <c r="N19" i="20" l="1" a="1"/>
  <c r="N19" i="20" s="1"/>
  <c r="F19" i="20" s="1"/>
  <c r="R19" i="20" a="1"/>
  <c r="R19" i="20" s="1"/>
  <c r="J19" i="20" s="1"/>
  <c r="S19" i="20" a="1"/>
  <c r="S19" i="20" s="1"/>
  <c r="K19" i="20" s="1"/>
  <c r="T19" i="20" a="1"/>
  <c r="T19" i="20" s="1"/>
  <c r="L19" i="20" s="1"/>
  <c r="O19" i="20" a="1"/>
  <c r="O19" i="20" s="1"/>
  <c r="G19" i="20" s="1"/>
  <c r="Q19" i="20" a="1"/>
  <c r="Q19" i="20" s="1"/>
  <c r="I19" i="20" s="1"/>
  <c r="P19" i="20" a="1"/>
  <c r="P19" i="20" s="1"/>
  <c r="H19" i="20" s="1"/>
  <c r="A20" i="20" a="1"/>
  <c r="A20" i="20" s="1"/>
  <c r="C24" i="21"/>
  <c r="E24" i="21"/>
  <c r="AE25" i="21" a="1"/>
  <c r="AE25" i="21" s="1"/>
  <c r="G25" i="21" s="1"/>
  <c r="AH25" i="21" a="1"/>
  <c r="AH25" i="21" s="1"/>
  <c r="J25" i="21" s="1"/>
  <c r="AJ25" i="21" a="1"/>
  <c r="AJ25" i="21" s="1"/>
  <c r="L25" i="21" s="1"/>
  <c r="AD25" i="21" a="1"/>
  <c r="AD25" i="21" s="1"/>
  <c r="F25" i="21" s="1"/>
  <c r="AF25" i="21" a="1"/>
  <c r="AF25" i="21" s="1"/>
  <c r="H25" i="21" s="1"/>
  <c r="AG25" i="21" a="1"/>
  <c r="AG25" i="21" s="1"/>
  <c r="I25" i="21" s="1"/>
  <c r="AI25" i="21" a="1"/>
  <c r="AI25" i="21" s="1"/>
  <c r="K25" i="21" s="1"/>
  <c r="AC25" i="21" a="1"/>
  <c r="AC25" i="21" s="1"/>
  <c r="E25" i="21" s="1"/>
  <c r="AR25" i="21" a="1"/>
  <c r="AR25" i="21" s="1"/>
  <c r="T25" i="21" s="1"/>
  <c r="AK25" i="21" a="1"/>
  <c r="AK25" i="21" s="1"/>
  <c r="M25" i="21" s="1"/>
  <c r="AL25" i="21" a="1"/>
  <c r="AL25" i="21" s="1"/>
  <c r="N25" i="21" s="1"/>
  <c r="AM25" i="21" a="1"/>
  <c r="AM25" i="21" s="1"/>
  <c r="O25" i="21" s="1"/>
  <c r="AV25" i="21" a="1"/>
  <c r="AV25" i="21" s="1"/>
  <c r="X25" i="21" s="1"/>
  <c r="AO25" i="21" a="1"/>
  <c r="AO25" i="21" s="1"/>
  <c r="Q25" i="21" s="1"/>
  <c r="AP25" i="21" a="1"/>
  <c r="AP25" i="21" s="1"/>
  <c r="R25" i="21" s="1"/>
  <c r="AQ25" i="21" a="1"/>
  <c r="AQ25" i="21" s="1"/>
  <c r="S25" i="21" s="1"/>
  <c r="AZ25" i="21" a="1"/>
  <c r="AZ25" i="21" s="1"/>
  <c r="AB25" i="21" s="1"/>
  <c r="AS25" i="21" a="1"/>
  <c r="AS25" i="21" s="1"/>
  <c r="U25" i="21" s="1"/>
  <c r="AT25" i="21" a="1"/>
  <c r="AT25" i="21" s="1"/>
  <c r="V25" i="21" s="1"/>
  <c r="AU25" i="21" a="1"/>
  <c r="AU25" i="21" s="1"/>
  <c r="W25" i="21" s="1"/>
  <c r="AN25" i="21" a="1"/>
  <c r="AN25" i="21" s="1"/>
  <c r="P25" i="21" s="1"/>
  <c r="AW25" i="21" a="1"/>
  <c r="AW25" i="21" s="1"/>
  <c r="Y25" i="21" s="1"/>
  <c r="AX25" i="21" a="1"/>
  <c r="AX25" i="21" s="1"/>
  <c r="Z25" i="21" s="1"/>
  <c r="AY25" i="21" a="1"/>
  <c r="AY25" i="21" s="1"/>
  <c r="AA25" i="21" s="1"/>
  <c r="D26" i="21"/>
  <c r="A27" i="21" s="1" a="1"/>
  <c r="A27" i="21" s="1"/>
  <c r="D20" i="20" l="1"/>
  <c r="P20" i="20" s="1" a="1"/>
  <c r="P20" i="20" s="1"/>
  <c r="H20" i="20" s="1"/>
  <c r="C25" i="21"/>
  <c r="AE26" i="21" a="1"/>
  <c r="AE26" i="21" s="1"/>
  <c r="G26" i="21" s="1"/>
  <c r="AG26" i="21" a="1"/>
  <c r="AG26" i="21" s="1"/>
  <c r="I26" i="21" s="1"/>
  <c r="AD26" i="21" a="1"/>
  <c r="AD26" i="21" s="1"/>
  <c r="F26" i="21" s="1"/>
  <c r="AC26" i="21" a="1"/>
  <c r="AC26" i="21" s="1"/>
  <c r="E26" i="21" s="1"/>
  <c r="AI26" i="21" a="1"/>
  <c r="AI26" i="21" s="1"/>
  <c r="K26" i="21" s="1"/>
  <c r="AJ26" i="21" a="1"/>
  <c r="AJ26" i="21" s="1"/>
  <c r="L26" i="21" s="1"/>
  <c r="AH26" i="21" a="1"/>
  <c r="AH26" i="21" s="1"/>
  <c r="J26" i="21" s="1"/>
  <c r="AF26" i="21" a="1"/>
  <c r="AF26" i="21" s="1"/>
  <c r="H26" i="21" s="1"/>
  <c r="AZ26" i="21" a="1"/>
  <c r="AZ26" i="21" s="1"/>
  <c r="AB26" i="21" s="1"/>
  <c r="AK26" i="21" a="1"/>
  <c r="AK26" i="21" s="1"/>
  <c r="M26" i="21" s="1"/>
  <c r="AL26" i="21" a="1"/>
  <c r="AL26" i="21" s="1"/>
  <c r="N26" i="21" s="1"/>
  <c r="AM26" i="21" a="1"/>
  <c r="AM26" i="21" s="1"/>
  <c r="O26" i="21" s="1"/>
  <c r="AN26" i="21" a="1"/>
  <c r="AN26" i="21" s="1"/>
  <c r="P26" i="21" s="1"/>
  <c r="AO26" i="21" a="1"/>
  <c r="AO26" i="21" s="1"/>
  <c r="Q26" i="21" s="1"/>
  <c r="AP26" i="21" a="1"/>
  <c r="AP26" i="21" s="1"/>
  <c r="R26" i="21" s="1"/>
  <c r="AQ26" i="21" a="1"/>
  <c r="AQ26" i="21" s="1"/>
  <c r="S26" i="21" s="1"/>
  <c r="AR26" i="21" a="1"/>
  <c r="AR26" i="21" s="1"/>
  <c r="T26" i="21" s="1"/>
  <c r="AS26" i="21" a="1"/>
  <c r="AS26" i="21" s="1"/>
  <c r="U26" i="21" s="1"/>
  <c r="AT26" i="21" a="1"/>
  <c r="AT26" i="21" s="1"/>
  <c r="V26" i="21" s="1"/>
  <c r="AU26" i="21" a="1"/>
  <c r="AU26" i="21" s="1"/>
  <c r="W26" i="21" s="1"/>
  <c r="AV26" i="21" a="1"/>
  <c r="AV26" i="21" s="1"/>
  <c r="X26" i="21" s="1"/>
  <c r="AW26" i="21" a="1"/>
  <c r="AW26" i="21" s="1"/>
  <c r="Y26" i="21" s="1"/>
  <c r="AX26" i="21" a="1"/>
  <c r="AX26" i="21" s="1"/>
  <c r="Z26" i="21" s="1"/>
  <c r="AY26" i="21" a="1"/>
  <c r="AY26" i="21" s="1"/>
  <c r="AA26" i="21" s="1"/>
  <c r="D27" i="21"/>
  <c r="A28" i="21" s="1" a="1"/>
  <c r="A28" i="21" s="1"/>
  <c r="A27" i="2"/>
  <c r="T20" i="20" l="1" a="1"/>
  <c r="T20" i="20" s="1"/>
  <c r="L20" i="20" s="1"/>
  <c r="N20" i="20" a="1"/>
  <c r="N20" i="20" s="1"/>
  <c r="F20" i="20" s="1"/>
  <c r="S20" i="20" a="1"/>
  <c r="S20" i="20" s="1"/>
  <c r="K20" i="20" s="1"/>
  <c r="Q20" i="20" a="1"/>
  <c r="Q20" i="20" s="1"/>
  <c r="I20" i="20" s="1"/>
  <c r="O20" i="20" a="1"/>
  <c r="O20" i="20" s="1"/>
  <c r="G20" i="20" s="1"/>
  <c r="R20" i="20" a="1"/>
  <c r="R20" i="20" s="1"/>
  <c r="J20" i="20" s="1"/>
  <c r="M20" i="20" a="1"/>
  <c r="M20" i="20" s="1"/>
  <c r="E20" i="20" s="1"/>
  <c r="A21" i="20" a="1"/>
  <c r="A21" i="20" s="1"/>
  <c r="C26" i="21"/>
  <c r="AC27" i="21" a="1"/>
  <c r="AC27" i="21" s="1"/>
  <c r="E27" i="21" s="1"/>
  <c r="AI27" i="21" a="1"/>
  <c r="AI27" i="21" s="1"/>
  <c r="K27" i="21" s="1"/>
  <c r="AG27" i="21" a="1"/>
  <c r="AG27" i="21" s="1"/>
  <c r="I27" i="21" s="1"/>
  <c r="AE27" i="21" a="1"/>
  <c r="AE27" i="21" s="1"/>
  <c r="G27" i="21" s="1"/>
  <c r="AD27" i="21" a="1"/>
  <c r="AD27" i="21" s="1"/>
  <c r="F27" i="21" s="1"/>
  <c r="AJ27" i="21" a="1"/>
  <c r="AJ27" i="21" s="1"/>
  <c r="L27" i="21" s="1"/>
  <c r="AH27" i="21" a="1"/>
  <c r="AH27" i="21" s="1"/>
  <c r="J27" i="21" s="1"/>
  <c r="AF27" i="21" a="1"/>
  <c r="AF27" i="21" s="1"/>
  <c r="H27" i="21" s="1"/>
  <c r="AN27" i="21" a="1"/>
  <c r="AN27" i="21" s="1"/>
  <c r="P27" i="21" s="1"/>
  <c r="AR27" i="21" a="1"/>
  <c r="AR27" i="21" s="1"/>
  <c r="T27" i="21" s="1"/>
  <c r="AK27" i="21" a="1"/>
  <c r="AK27" i="21" s="1"/>
  <c r="M27" i="21" s="1"/>
  <c r="AL27" i="21" a="1"/>
  <c r="AL27" i="21" s="1"/>
  <c r="N27" i="21" s="1"/>
  <c r="AM27" i="21" a="1"/>
  <c r="AM27" i="21" s="1"/>
  <c r="O27" i="21" s="1"/>
  <c r="AV27" i="21" a="1"/>
  <c r="AV27" i="21" s="1"/>
  <c r="X27" i="21" s="1"/>
  <c r="AO27" i="21" a="1"/>
  <c r="AO27" i="21" s="1"/>
  <c r="Q27" i="21" s="1"/>
  <c r="AP27" i="21" a="1"/>
  <c r="AP27" i="21" s="1"/>
  <c r="R27" i="21" s="1"/>
  <c r="AQ27" i="21" a="1"/>
  <c r="AQ27" i="21" s="1"/>
  <c r="S27" i="21" s="1"/>
  <c r="AZ27" i="21" a="1"/>
  <c r="AZ27" i="21" s="1"/>
  <c r="AB27" i="21" s="1"/>
  <c r="AS27" i="21" a="1"/>
  <c r="AS27" i="21" s="1"/>
  <c r="U27" i="21" s="1"/>
  <c r="AT27" i="21" a="1"/>
  <c r="AT27" i="21" s="1"/>
  <c r="V27" i="21" s="1"/>
  <c r="AU27" i="21" a="1"/>
  <c r="AU27" i="21" s="1"/>
  <c r="W27" i="21" s="1"/>
  <c r="AW27" i="21" a="1"/>
  <c r="AW27" i="21" s="1"/>
  <c r="Y27" i="21" s="1"/>
  <c r="AX27" i="21" a="1"/>
  <c r="AX27" i="21" s="1"/>
  <c r="Z27" i="21" s="1"/>
  <c r="AY27" i="21" a="1"/>
  <c r="AY27" i="21" s="1"/>
  <c r="AA27" i="21" s="1"/>
  <c r="D28" i="21"/>
  <c r="A29" i="21" s="1" a="1"/>
  <c r="A29" i="21" s="1"/>
  <c r="A28" i="2"/>
  <c r="D21" i="20" l="1"/>
  <c r="R21" i="20" s="1" a="1"/>
  <c r="R21" i="20" s="1"/>
  <c r="J21" i="20" s="1"/>
  <c r="A29" i="2"/>
  <c r="C27" i="21"/>
  <c r="AI28" i="21" a="1"/>
  <c r="AI28" i="21" s="1"/>
  <c r="K28" i="21" s="1"/>
  <c r="AJ28" i="21" a="1"/>
  <c r="AJ28" i="21" s="1"/>
  <c r="L28" i="21" s="1"/>
  <c r="AG28" i="21" a="1"/>
  <c r="AG28" i="21" s="1"/>
  <c r="I28" i="21" s="1"/>
  <c r="AE28" i="21" a="1"/>
  <c r="AE28" i="21" s="1"/>
  <c r="G28" i="21" s="1"/>
  <c r="AC28" i="21" a="1"/>
  <c r="AC28" i="21" s="1"/>
  <c r="E28" i="21" s="1"/>
  <c r="AH28" i="21" a="1"/>
  <c r="AH28" i="21" s="1"/>
  <c r="J28" i="21" s="1"/>
  <c r="AF28" i="21" a="1"/>
  <c r="AF28" i="21" s="1"/>
  <c r="H28" i="21" s="1"/>
  <c r="AD28" i="21" a="1"/>
  <c r="AD28" i="21" s="1"/>
  <c r="F28" i="21" s="1"/>
  <c r="AZ28" i="21" a="1"/>
  <c r="AZ28" i="21" s="1"/>
  <c r="AB28" i="21" s="1"/>
  <c r="AK28" i="21" a="1"/>
  <c r="AK28" i="21" s="1"/>
  <c r="M28" i="21" s="1"/>
  <c r="AL28" i="21" a="1"/>
  <c r="AL28" i="21" s="1"/>
  <c r="N28" i="21" s="1"/>
  <c r="AM28" i="21" a="1"/>
  <c r="AM28" i="21" s="1"/>
  <c r="O28" i="21" s="1"/>
  <c r="AN28" i="21" a="1"/>
  <c r="AN28" i="21" s="1"/>
  <c r="P28" i="21" s="1"/>
  <c r="AO28" i="21" a="1"/>
  <c r="AO28" i="21" s="1"/>
  <c r="Q28" i="21" s="1"/>
  <c r="AP28" i="21" a="1"/>
  <c r="AP28" i="21" s="1"/>
  <c r="R28" i="21" s="1"/>
  <c r="AQ28" i="21" a="1"/>
  <c r="AQ28" i="21" s="1"/>
  <c r="S28" i="21" s="1"/>
  <c r="AR28" i="21" a="1"/>
  <c r="AR28" i="21" s="1"/>
  <c r="T28" i="21" s="1"/>
  <c r="AS28" i="21" a="1"/>
  <c r="AS28" i="21" s="1"/>
  <c r="U28" i="21" s="1"/>
  <c r="AT28" i="21" a="1"/>
  <c r="AT28" i="21" s="1"/>
  <c r="V28" i="21" s="1"/>
  <c r="AU28" i="21" a="1"/>
  <c r="AU28" i="21" s="1"/>
  <c r="W28" i="21" s="1"/>
  <c r="AV28" i="21" a="1"/>
  <c r="AV28" i="21" s="1"/>
  <c r="X28" i="21" s="1"/>
  <c r="AW28" i="21" a="1"/>
  <c r="AW28" i="21" s="1"/>
  <c r="Y28" i="21" s="1"/>
  <c r="AX28" i="21" a="1"/>
  <c r="AX28" i="21" s="1"/>
  <c r="Z28" i="21" s="1"/>
  <c r="AY28" i="21" a="1"/>
  <c r="AY28" i="21" s="1"/>
  <c r="AA28" i="21" s="1"/>
  <c r="D29" i="21"/>
  <c r="A30" i="21" s="1" a="1"/>
  <c r="A30" i="21" s="1"/>
  <c r="O21" i="20" l="1" a="1"/>
  <c r="O21" i="20" s="1"/>
  <c r="G21" i="20" s="1"/>
  <c r="T21" i="20" a="1"/>
  <c r="T21" i="20" s="1"/>
  <c r="L21" i="20" s="1"/>
  <c r="S21" i="20" a="1"/>
  <c r="S21" i="20" s="1"/>
  <c r="K21" i="20" s="1"/>
  <c r="M21" i="20" a="1"/>
  <c r="M21" i="20" s="1"/>
  <c r="E21" i="20" s="1"/>
  <c r="N21" i="20" a="1"/>
  <c r="N21" i="20" s="1"/>
  <c r="F21" i="20" s="1"/>
  <c r="P21" i="20" a="1"/>
  <c r="P21" i="20" s="1"/>
  <c r="H21" i="20" s="1"/>
  <c r="Q21" i="20" a="1"/>
  <c r="Q21" i="20" s="1"/>
  <c r="I21" i="20" s="1"/>
  <c r="A22" i="20" a="1"/>
  <c r="A22" i="20" s="1"/>
  <c r="A30" i="2"/>
  <c r="AI29" i="21" a="1"/>
  <c r="AI29" i="21" s="1"/>
  <c r="K29" i="21" s="1"/>
  <c r="AC29" i="21" a="1"/>
  <c r="AC29" i="21" s="1"/>
  <c r="E29" i="21" s="1"/>
  <c r="AE29" i="21" a="1"/>
  <c r="AE29" i="21" s="1"/>
  <c r="G29" i="21" s="1"/>
  <c r="AJ29" i="21" a="1"/>
  <c r="AJ29" i="21" s="1"/>
  <c r="L29" i="21" s="1"/>
  <c r="AG29" i="21" a="1"/>
  <c r="AG29" i="21" s="1"/>
  <c r="I29" i="21" s="1"/>
  <c r="AH29" i="21" a="1"/>
  <c r="AH29" i="21" s="1"/>
  <c r="J29" i="21" s="1"/>
  <c r="AF29" i="21" a="1"/>
  <c r="AF29" i="21" s="1"/>
  <c r="H29" i="21" s="1"/>
  <c r="AD29" i="21" a="1"/>
  <c r="AD29" i="21" s="1"/>
  <c r="F29" i="21" s="1"/>
  <c r="C28" i="21"/>
  <c r="AR29" i="21" a="1"/>
  <c r="AR29" i="21" s="1"/>
  <c r="T29" i="21" s="1"/>
  <c r="AK29" i="21" a="1"/>
  <c r="AK29" i="21" s="1"/>
  <c r="M29" i="21" s="1"/>
  <c r="AL29" i="21" a="1"/>
  <c r="AL29" i="21" s="1"/>
  <c r="N29" i="21" s="1"/>
  <c r="AM29" i="21" a="1"/>
  <c r="AM29" i="21" s="1"/>
  <c r="O29" i="21" s="1"/>
  <c r="AV29" i="21" a="1"/>
  <c r="AV29" i="21" s="1"/>
  <c r="X29" i="21" s="1"/>
  <c r="AO29" i="21" a="1"/>
  <c r="AO29" i="21" s="1"/>
  <c r="Q29" i="21" s="1"/>
  <c r="AP29" i="21" a="1"/>
  <c r="AP29" i="21" s="1"/>
  <c r="R29" i="21" s="1"/>
  <c r="AQ29" i="21" a="1"/>
  <c r="AQ29" i="21" s="1"/>
  <c r="S29" i="21" s="1"/>
  <c r="AZ29" i="21" a="1"/>
  <c r="AZ29" i="21" s="1"/>
  <c r="AB29" i="21" s="1"/>
  <c r="AS29" i="21" a="1"/>
  <c r="AS29" i="21" s="1"/>
  <c r="U29" i="21" s="1"/>
  <c r="AT29" i="21" a="1"/>
  <c r="AT29" i="21" s="1"/>
  <c r="V29" i="21" s="1"/>
  <c r="AU29" i="21" a="1"/>
  <c r="AU29" i="21" s="1"/>
  <c r="W29" i="21" s="1"/>
  <c r="AN29" i="21" a="1"/>
  <c r="AN29" i="21" s="1"/>
  <c r="P29" i="21" s="1"/>
  <c r="AW29" i="21" a="1"/>
  <c r="AW29" i="21" s="1"/>
  <c r="Y29" i="21" s="1"/>
  <c r="AX29" i="21" a="1"/>
  <c r="AX29" i="21" s="1"/>
  <c r="Z29" i="21" s="1"/>
  <c r="AY29" i="21" a="1"/>
  <c r="AY29" i="21" s="1"/>
  <c r="AA29" i="21" s="1"/>
  <c r="D30" i="21"/>
  <c r="AY30" i="21" s="1" a="1"/>
  <c r="AY30" i="21" s="1"/>
  <c r="AA30" i="21" s="1"/>
  <c r="D22" i="20" l="1"/>
  <c r="Q22" i="20" s="1" a="1"/>
  <c r="Q22" i="20" s="1"/>
  <c r="I22" i="20" s="1"/>
  <c r="A31" i="2"/>
  <c r="C29" i="21"/>
  <c r="AC30" i="21" a="1"/>
  <c r="AC30" i="21" s="1"/>
  <c r="E30" i="21" s="1"/>
  <c r="AI30" i="21" a="1"/>
  <c r="AI30" i="21" s="1"/>
  <c r="K30" i="21" s="1"/>
  <c r="AF30" i="21" a="1"/>
  <c r="AF30" i="21" s="1"/>
  <c r="H30" i="21" s="1"/>
  <c r="AG30" i="21" a="1"/>
  <c r="AG30" i="21" s="1"/>
  <c r="I30" i="21" s="1"/>
  <c r="AE30" i="21" a="1"/>
  <c r="AE30" i="21" s="1"/>
  <c r="G30" i="21" s="1"/>
  <c r="AD30" i="21" a="1"/>
  <c r="AD30" i="21" s="1"/>
  <c r="F30" i="21" s="1"/>
  <c r="AJ30" i="21" a="1"/>
  <c r="AJ30" i="21" s="1"/>
  <c r="L30" i="21" s="1"/>
  <c r="AH30" i="21" a="1"/>
  <c r="AH30" i="21" s="1"/>
  <c r="J30" i="21" s="1"/>
  <c r="AZ30" i="21" a="1"/>
  <c r="AZ30" i="21" s="1"/>
  <c r="AB30" i="21" s="1"/>
  <c r="AK30" i="21" a="1"/>
  <c r="AK30" i="21" s="1"/>
  <c r="M30" i="21" s="1"/>
  <c r="AL30" i="21" a="1"/>
  <c r="AL30" i="21" s="1"/>
  <c r="N30" i="21" s="1"/>
  <c r="AM30" i="21" a="1"/>
  <c r="AM30" i="21" s="1"/>
  <c r="O30" i="21" s="1"/>
  <c r="AN30" i="21" a="1"/>
  <c r="AN30" i="21" s="1"/>
  <c r="P30" i="21" s="1"/>
  <c r="AO30" i="21" a="1"/>
  <c r="AO30" i="21" s="1"/>
  <c r="Q30" i="21" s="1"/>
  <c r="AP30" i="21" a="1"/>
  <c r="AP30" i="21" s="1"/>
  <c r="R30" i="21" s="1"/>
  <c r="AQ30" i="21" a="1"/>
  <c r="AQ30" i="21" s="1"/>
  <c r="S30" i="21" s="1"/>
  <c r="AR30" i="21" a="1"/>
  <c r="AR30" i="21" s="1"/>
  <c r="T30" i="21" s="1"/>
  <c r="AS30" i="21" a="1"/>
  <c r="AS30" i="21" s="1"/>
  <c r="U30" i="21" s="1"/>
  <c r="AT30" i="21" a="1"/>
  <c r="AT30" i="21" s="1"/>
  <c r="V30" i="21" s="1"/>
  <c r="AU30" i="21" a="1"/>
  <c r="AU30" i="21" s="1"/>
  <c r="W30" i="21" s="1"/>
  <c r="AV30" i="21" a="1"/>
  <c r="AV30" i="21" s="1"/>
  <c r="X30" i="21" s="1"/>
  <c r="AW30" i="21" a="1"/>
  <c r="AW30" i="21" s="1"/>
  <c r="Y30" i="21" s="1"/>
  <c r="AX30" i="21" a="1"/>
  <c r="AX30" i="21" s="1"/>
  <c r="Z30" i="21" s="1"/>
  <c r="N22" i="20" l="1" a="1"/>
  <c r="N22" i="20" s="1"/>
  <c r="F22" i="20" s="1"/>
  <c r="S22" i="20" a="1"/>
  <c r="S22" i="20" s="1"/>
  <c r="K22" i="20" s="1"/>
  <c r="M22" i="20" a="1"/>
  <c r="M22" i="20" s="1"/>
  <c r="E22" i="20" s="1"/>
  <c r="P22" i="20" a="1"/>
  <c r="P22" i="20" s="1"/>
  <c r="H22" i="20" s="1"/>
  <c r="R22" i="20" a="1"/>
  <c r="R22" i="20" s="1"/>
  <c r="J22" i="20" s="1"/>
  <c r="T22" i="20" a="1"/>
  <c r="T22" i="20" s="1"/>
  <c r="L22" i="20" s="1"/>
  <c r="O22" i="20" a="1"/>
  <c r="O22" i="20" s="1"/>
  <c r="G22" i="20" s="1"/>
  <c r="A23" i="20" a="1"/>
  <c r="A23" i="20" s="1"/>
  <c r="C30" i="21"/>
  <c r="A32" i="2"/>
  <c r="D23" i="20" l="1"/>
  <c r="O23" i="20" s="1" a="1"/>
  <c r="O23" i="20" s="1"/>
  <c r="G23" i="20" s="1"/>
  <c r="Q23" i="20" a="1"/>
  <c r="Q23" i="20" s="1"/>
  <c r="I23" i="20" s="1"/>
  <c r="A33" i="2"/>
  <c r="N23" i="20" l="1" a="1"/>
  <c r="N23" i="20" s="1"/>
  <c r="F23" i="20" s="1"/>
  <c r="S23" i="20" a="1"/>
  <c r="S23" i="20" s="1"/>
  <c r="K23" i="20" s="1"/>
  <c r="T23" i="20" a="1"/>
  <c r="T23" i="20" s="1"/>
  <c r="L23" i="20" s="1"/>
  <c r="R23" i="20" a="1"/>
  <c r="R23" i="20" s="1"/>
  <c r="J23" i="20" s="1"/>
  <c r="M23" i="20" a="1"/>
  <c r="M23" i="20" s="1"/>
  <c r="E23" i="20" s="1"/>
  <c r="P23" i="20" a="1"/>
  <c r="P23" i="20" s="1"/>
  <c r="H23" i="20" s="1"/>
  <c r="A24" i="20" a="1"/>
  <c r="A24" i="20" s="1"/>
  <c r="A34" i="2"/>
  <c r="D24" i="20" l="1"/>
  <c r="P24" i="20" s="1" a="1"/>
  <c r="P24" i="20" s="1"/>
  <c r="H24" i="20" s="1"/>
  <c r="R24" i="20" a="1"/>
  <c r="R24" i="20" s="1"/>
  <c r="J24" i="20" s="1"/>
  <c r="A35" i="2"/>
  <c r="T24" i="20" l="1" a="1"/>
  <c r="T24" i="20" s="1"/>
  <c r="L24" i="20" s="1"/>
  <c r="N24" i="20" a="1"/>
  <c r="N24" i="20" s="1"/>
  <c r="F24" i="20" s="1"/>
  <c r="Q24" i="20" a="1"/>
  <c r="Q24" i="20" s="1"/>
  <c r="I24" i="20" s="1"/>
  <c r="M24" i="20" a="1"/>
  <c r="M24" i="20" s="1"/>
  <c r="E24" i="20" s="1"/>
  <c r="O24" i="20" a="1"/>
  <c r="O24" i="20" s="1"/>
  <c r="G24" i="20" s="1"/>
  <c r="S24" i="20" a="1"/>
  <c r="S24" i="20" s="1"/>
  <c r="K24" i="20" s="1"/>
  <c r="A25" i="20" a="1"/>
  <c r="A25" i="20" s="1"/>
  <c r="A36" i="2"/>
  <c r="D25" i="20" l="1"/>
  <c r="S25" i="20" s="1" a="1"/>
  <c r="S25" i="20" s="1"/>
  <c r="K25" i="20" s="1"/>
  <c r="A37" i="2"/>
  <c r="P25" i="20" l="1" a="1"/>
  <c r="P25" i="20" s="1"/>
  <c r="H25" i="20" s="1"/>
  <c r="Q25" i="20" a="1"/>
  <c r="Q25" i="20" s="1"/>
  <c r="I25" i="20" s="1"/>
  <c r="M25" i="20" a="1"/>
  <c r="M25" i="20" s="1"/>
  <c r="E25" i="20" s="1"/>
  <c r="N25" i="20" a="1"/>
  <c r="N25" i="20" s="1"/>
  <c r="F25" i="20" s="1"/>
  <c r="R25" i="20" a="1"/>
  <c r="R25" i="20" s="1"/>
  <c r="J25" i="20" s="1"/>
  <c r="T25" i="20" a="1"/>
  <c r="T25" i="20" s="1"/>
  <c r="L25" i="20" s="1"/>
  <c r="O25" i="20" a="1"/>
  <c r="O25" i="20" s="1"/>
  <c r="G25" i="20" s="1"/>
  <c r="A26" i="20" a="1"/>
  <c r="A26" i="20" s="1"/>
  <c r="A38" i="2"/>
  <c r="D14" i="6"/>
  <c r="M10" i="20" a="1"/>
  <c r="M10" i="20" s="1"/>
  <c r="AD9" i="21" a="1"/>
  <c r="AD9" i="21" s="1"/>
  <c r="F9" i="21" s="1"/>
  <c r="M9" i="20" a="1"/>
  <c r="M9" i="20" s="1"/>
  <c r="AO9" i="21" a="1"/>
  <c r="AO9" i="21" s="1"/>
  <c r="Q9" i="21" s="1"/>
  <c r="AJ9" i="21" a="1"/>
  <c r="AJ9" i="21" s="1"/>
  <c r="L9" i="21" s="1"/>
  <c r="AM9" i="21" a="1"/>
  <c r="AM9" i="21" s="1"/>
  <c r="O9" i="21" s="1"/>
  <c r="AT9" i="21" a="1"/>
  <c r="AT9" i="21" s="1"/>
  <c r="V9" i="21" s="1"/>
  <c r="AH9" i="21" a="1"/>
  <c r="AH9" i="21" s="1"/>
  <c r="J9" i="21" s="1"/>
  <c r="AV9" i="21" a="1"/>
  <c r="AV9" i="21" s="1"/>
  <c r="X9" i="21" s="1"/>
  <c r="AN9" i="21" a="1"/>
  <c r="AN9" i="21" s="1"/>
  <c r="P9" i="21" s="1"/>
  <c r="AG9" i="21" a="1"/>
  <c r="AG9" i="21" s="1"/>
  <c r="I9" i="21" s="1"/>
  <c r="AL9" i="21" a="1"/>
  <c r="AL9" i="21" s="1"/>
  <c r="N9" i="21" s="1"/>
  <c r="AX9" i="21" a="1"/>
  <c r="AX9" i="21" s="1"/>
  <c r="Z9" i="21" s="1"/>
  <c r="AW9" i="21" a="1"/>
  <c r="AW9" i="21" s="1"/>
  <c r="Y9" i="21" s="1"/>
  <c r="AE9" i="21" a="1"/>
  <c r="AE9" i="21" s="1"/>
  <c r="G9" i="21" s="1"/>
  <c r="AZ9" i="21" a="1"/>
  <c r="AZ9" i="21" s="1"/>
  <c r="AB9" i="21" s="1"/>
  <c r="AS9" i="21" a="1"/>
  <c r="AS9" i="21" s="1"/>
  <c r="U9" i="21" s="1"/>
  <c r="AC9" i="21" a="1"/>
  <c r="AC9" i="21" s="1"/>
  <c r="AQ9" i="21" a="1"/>
  <c r="AQ9" i="21" s="1"/>
  <c r="S9" i="21" s="1"/>
  <c r="AK9" i="21" a="1"/>
  <c r="AK9" i="21" s="1"/>
  <c r="M9" i="21" s="1"/>
  <c r="AI9" i="21" a="1"/>
  <c r="AI9" i="21" s="1"/>
  <c r="K9" i="21" s="1"/>
  <c r="AF9" i="21" a="1"/>
  <c r="AF9" i="21" s="1"/>
  <c r="H9" i="21" s="1"/>
  <c r="AR9" i="21" a="1"/>
  <c r="AR9" i="21" s="1"/>
  <c r="T9" i="21" s="1"/>
  <c r="AY9" i="21" a="1"/>
  <c r="AY9" i="21" s="1"/>
  <c r="AA9" i="21" s="1"/>
  <c r="AP9" i="21" a="1"/>
  <c r="AP9" i="21" s="1"/>
  <c r="R9" i="21" s="1"/>
  <c r="M11" i="20" a="1"/>
  <c r="M11" i="20" s="1"/>
  <c r="C11" i="20" s="1"/>
  <c r="R11" i="20" a="1"/>
  <c r="R11" i="20" s="1"/>
  <c r="J11" i="20" s="1"/>
  <c r="Q11" i="20" a="1"/>
  <c r="Q11" i="20" s="1"/>
  <c r="I11" i="20" s="1"/>
  <c r="AU9" i="21" a="1"/>
  <c r="AU9" i="21" s="1"/>
  <c r="W9" i="21" s="1"/>
  <c r="O11" i="20" a="1"/>
  <c r="O11" i="20" s="1"/>
  <c r="G11" i="20" s="1"/>
  <c r="N11" i="20" a="1"/>
  <c r="N11" i="20" s="1"/>
  <c r="F11" i="20" s="1"/>
  <c r="S11" i="20" a="1"/>
  <c r="S11" i="20" s="1"/>
  <c r="K11" i="20" s="1"/>
  <c r="P11" i="20" a="1"/>
  <c r="P11" i="20" s="1"/>
  <c r="H11" i="20" s="1"/>
  <c r="T11" i="20" a="1"/>
  <c r="T11" i="20" s="1"/>
  <c r="L11" i="20" s="1"/>
  <c r="O10" i="20" a="1"/>
  <c r="O10" i="20" s="1"/>
  <c r="G10" i="20" s="1"/>
  <c r="E25" i="6"/>
  <c r="S9" i="20" a="1"/>
  <c r="S9" i="20" s="1"/>
  <c r="K9" i="20" s="1"/>
  <c r="E27" i="6"/>
  <c r="R10" i="20" a="1"/>
  <c r="R10" i="20" s="1"/>
  <c r="J10" i="20" s="1"/>
  <c r="P9" i="20" a="1"/>
  <c r="P9" i="20" s="1"/>
  <c r="H9" i="20" s="1"/>
  <c r="E19" i="6"/>
  <c r="D29" i="6"/>
  <c r="E21" i="6"/>
  <c r="D22" i="6"/>
  <c r="D17" i="6"/>
  <c r="E28" i="6"/>
  <c r="O9" i="20" a="1"/>
  <c r="O9" i="20" s="1"/>
  <c r="G9" i="20" s="1"/>
  <c r="D20" i="6"/>
  <c r="D21" i="6"/>
  <c r="D23" i="6"/>
  <c r="E23" i="6"/>
  <c r="E17" i="6"/>
  <c r="E24" i="6"/>
  <c r="D30" i="6"/>
  <c r="N9" i="20" a="1"/>
  <c r="N9" i="20" s="1"/>
  <c r="F9" i="20" s="1"/>
  <c r="C25" i="6"/>
  <c r="E29" i="6"/>
  <c r="E22" i="6"/>
  <c r="Q10" i="20" a="1"/>
  <c r="Q10" i="20" s="1"/>
  <c r="I10" i="20" s="1"/>
  <c r="E30" i="6"/>
  <c r="E16" i="6"/>
  <c r="R9" i="20" a="1"/>
  <c r="R9" i="20" s="1"/>
  <c r="J9" i="20" s="1"/>
  <c r="E26" i="6"/>
  <c r="D18" i="6"/>
  <c r="Q9" i="20" a="1"/>
  <c r="Q9" i="20" s="1"/>
  <c r="I9" i="20" s="1"/>
  <c r="T9" i="20" a="1"/>
  <c r="T9" i="20" s="1"/>
  <c r="L9" i="20" s="1"/>
  <c r="S10" i="20" a="1"/>
  <c r="S10" i="20" s="1"/>
  <c r="K10" i="20" s="1"/>
  <c r="E13" i="6"/>
  <c r="E18" i="6"/>
  <c r="E15" i="6"/>
  <c r="T10" i="20" a="1"/>
  <c r="T10" i="20" s="1"/>
  <c r="L10" i="20" s="1"/>
  <c r="N10" i="20" a="1"/>
  <c r="N10" i="20" s="1"/>
  <c r="F10" i="20" s="1"/>
  <c r="P10" i="20" a="1"/>
  <c r="P10" i="20" s="1"/>
  <c r="H10" i="20" s="1"/>
  <c r="C23" i="20"/>
  <c r="C18" i="20"/>
  <c r="C20" i="20"/>
  <c r="C14" i="20"/>
  <c r="C19" i="20"/>
  <c r="C21" i="20"/>
  <c r="C13" i="20"/>
  <c r="C25" i="20"/>
  <c r="D16" i="6"/>
  <c r="C17" i="20"/>
  <c r="C15" i="20"/>
  <c r="C12" i="20"/>
  <c r="C16" i="20"/>
  <c r="D15" i="6"/>
  <c r="C24" i="20"/>
  <c r="C22" i="20"/>
  <c r="D26" i="20" l="1"/>
  <c r="P26" i="20" s="1" a="1"/>
  <c r="P26" i="20" s="1"/>
  <c r="H26" i="20" s="1"/>
  <c r="A39" i="2"/>
  <c r="E9" i="20"/>
  <c r="C9" i="20"/>
  <c r="E10" i="20"/>
  <c r="C10" i="20"/>
  <c r="C28" i="6"/>
  <c r="D25" i="6"/>
  <c r="C13" i="6"/>
  <c r="C14" i="6"/>
  <c r="C26" i="6"/>
  <c r="C17" i="6"/>
  <c r="C19" i="6"/>
  <c r="C24" i="6"/>
  <c r="D26" i="6"/>
  <c r="E14" i="6"/>
  <c r="C20" i="6"/>
  <c r="E20" i="6"/>
  <c r="D28" i="6"/>
  <c r="C27" i="6"/>
  <c r="C18" i="6"/>
  <c r="C16" i="6"/>
  <c r="C29" i="6"/>
  <c r="C23" i="6"/>
  <c r="C22" i="6"/>
  <c r="E9" i="21"/>
  <c r="E11" i="20"/>
  <c r="D13" i="6"/>
  <c r="D19" i="6"/>
  <c r="C30" i="6"/>
  <c r="C21" i="6"/>
  <c r="D27" i="6"/>
  <c r="C15" i="6"/>
  <c r="D24" i="6"/>
  <c r="O26" i="20" l="1" a="1"/>
  <c r="O26" i="20" s="1"/>
  <c r="G26" i="20" s="1"/>
  <c r="R26" i="20" a="1"/>
  <c r="R26" i="20" s="1"/>
  <c r="J26" i="20" s="1"/>
  <c r="N26" i="20" a="1"/>
  <c r="N26" i="20" s="1"/>
  <c r="F26" i="20" s="1"/>
  <c r="S26" i="20" a="1"/>
  <c r="S26" i="20" s="1"/>
  <c r="K26" i="20" s="1"/>
  <c r="T26" i="20" a="1"/>
  <c r="T26" i="20" s="1"/>
  <c r="L26" i="20" s="1"/>
  <c r="M26" i="20" a="1"/>
  <c r="M26" i="20" s="1"/>
  <c r="E26" i="20" s="1"/>
  <c r="Q26" i="20" a="1"/>
  <c r="Q26" i="20" s="1"/>
  <c r="I26" i="20" s="1"/>
  <c r="A27" i="20" a="1"/>
  <c r="A27" i="20" s="1"/>
  <c r="A40" i="2"/>
  <c r="C26" i="20" l="1"/>
  <c r="D27" i="20"/>
  <c r="S27" i="20" s="1" a="1"/>
  <c r="S27" i="20" s="1"/>
  <c r="K27" i="20" s="1"/>
  <c r="A41" i="2"/>
  <c r="T27" i="20" l="1" a="1"/>
  <c r="T27" i="20" s="1"/>
  <c r="L27" i="20" s="1"/>
  <c r="N27" i="20" a="1"/>
  <c r="N27" i="20" s="1"/>
  <c r="F27" i="20" s="1"/>
  <c r="Q27" i="20" a="1"/>
  <c r="Q27" i="20" s="1"/>
  <c r="I27" i="20" s="1"/>
  <c r="O27" i="20" a="1"/>
  <c r="O27" i="20" s="1"/>
  <c r="G27" i="20" s="1"/>
  <c r="R27" i="20" a="1"/>
  <c r="R27" i="20" s="1"/>
  <c r="J27" i="20" s="1"/>
  <c r="P27" i="20" a="1"/>
  <c r="P27" i="20" s="1"/>
  <c r="H27" i="20" s="1"/>
  <c r="M27" i="20" a="1"/>
  <c r="M27" i="20" s="1"/>
  <c r="A28" i="20" a="1"/>
  <c r="A28" i="20" s="1"/>
  <c r="A42" i="2"/>
  <c r="D28" i="20" l="1"/>
  <c r="Q28" i="20" s="1" a="1"/>
  <c r="Q28" i="20" s="1"/>
  <c r="I28" i="20" s="1"/>
  <c r="E27" i="20"/>
  <c r="C27" i="20"/>
  <c r="A43" i="2"/>
  <c r="S28" i="20" l="1" a="1"/>
  <c r="S28" i="20" s="1"/>
  <c r="K28" i="20" s="1"/>
  <c r="N28" i="20" a="1"/>
  <c r="N28" i="20" s="1"/>
  <c r="F28" i="20" s="1"/>
  <c r="P28" i="20" a="1"/>
  <c r="P28" i="20" s="1"/>
  <c r="H28" i="20" s="1"/>
  <c r="T28" i="20" a="1"/>
  <c r="T28" i="20" s="1"/>
  <c r="L28" i="20" s="1"/>
  <c r="O28" i="20" a="1"/>
  <c r="O28" i="20" s="1"/>
  <c r="G28" i="20" s="1"/>
  <c r="R28" i="20" a="1"/>
  <c r="R28" i="20" s="1"/>
  <c r="J28" i="20" s="1"/>
  <c r="M28" i="20" a="1"/>
  <c r="M28" i="20" s="1"/>
  <c r="A29" i="20" a="1"/>
  <c r="A29" i="20" s="1"/>
  <c r="A44" i="2"/>
  <c r="D29" i="20" l="1"/>
  <c r="O29" i="20" s="1" a="1"/>
  <c r="O29" i="20" s="1"/>
  <c r="G29" i="20" s="1"/>
  <c r="E28" i="20"/>
  <c r="C28" i="20"/>
  <c r="A45" i="2"/>
  <c r="Q29" i="20" l="1" a="1"/>
  <c r="Q29" i="20" s="1"/>
  <c r="I29" i="20" s="1"/>
  <c r="N29" i="20" a="1"/>
  <c r="N29" i="20" s="1"/>
  <c r="F29" i="20" s="1"/>
  <c r="T29" i="20" a="1"/>
  <c r="T29" i="20" s="1"/>
  <c r="L29" i="20" s="1"/>
  <c r="R29" i="20" a="1"/>
  <c r="R29" i="20" s="1"/>
  <c r="J29" i="20" s="1"/>
  <c r="S29" i="20" a="1"/>
  <c r="S29" i="20" s="1"/>
  <c r="K29" i="20" s="1"/>
  <c r="P29" i="20" a="1"/>
  <c r="P29" i="20" s="1"/>
  <c r="H29" i="20" s="1"/>
  <c r="M29" i="20" a="1"/>
  <c r="M29" i="20" s="1"/>
  <c r="A30" i="20" a="1"/>
  <c r="A30" i="20" s="1"/>
  <c r="A46" i="2"/>
  <c r="D30" i="20" l="1"/>
  <c r="O30" i="20" s="1" a="1"/>
  <c r="O30" i="20" s="1"/>
  <c r="G30" i="20" s="1"/>
  <c r="R30" i="20" a="1"/>
  <c r="R30" i="20" s="1"/>
  <c r="J30" i="20" s="1"/>
  <c r="E29" i="20"/>
  <c r="C29" i="20"/>
  <c r="A47" i="2"/>
  <c r="P30" i="20" l="1" a="1"/>
  <c r="P30" i="20" s="1"/>
  <c r="H30" i="20" s="1"/>
  <c r="N30" i="20" a="1"/>
  <c r="N30" i="20" s="1"/>
  <c r="F30" i="20" s="1"/>
  <c r="M30" i="20" a="1"/>
  <c r="M30" i="20" s="1"/>
  <c r="C30" i="20" s="1"/>
  <c r="S30" i="20" a="1"/>
  <c r="S30" i="20" s="1"/>
  <c r="K30" i="20" s="1"/>
  <c r="Q30" i="20" a="1"/>
  <c r="Q30" i="20" s="1"/>
  <c r="I30" i="20" s="1"/>
  <c r="T30" i="20" a="1"/>
  <c r="T30" i="20" s="1"/>
  <c r="L30" i="20" s="1"/>
  <c r="A48" i="2"/>
  <c r="E30" i="20" l="1"/>
  <c r="A49" i="2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s="1"/>
  <c r="G25" i="16" l="1"/>
  <c r="G17" i="16"/>
  <c r="G18" i="16"/>
  <c r="G19" i="16"/>
  <c r="G11" i="16"/>
  <c r="G29" i="16"/>
  <c r="G22" i="16"/>
  <c r="G16" i="16"/>
  <c r="G21" i="16"/>
  <c r="G30" i="16"/>
  <c r="G10" i="16"/>
  <c r="G9" i="16"/>
  <c r="G14" i="16"/>
  <c r="G26" i="16"/>
  <c r="G13" i="16"/>
  <c r="G12" i="16"/>
  <c r="G15" i="16"/>
  <c r="G8" i="16"/>
  <c r="G20" i="16"/>
  <c r="G24" i="16"/>
  <c r="G23" i="16"/>
  <c r="G28" i="16"/>
  <c r="G27" i="16"/>
  <c r="G28" i="5"/>
  <c r="G7" i="16"/>
  <c r="E7" i="16"/>
  <c r="G18" i="5"/>
  <c r="G30" i="5"/>
  <c r="G22" i="5"/>
  <c r="G21" i="5"/>
  <c r="G19" i="5"/>
  <c r="G24" i="5"/>
  <c r="G12" i="5"/>
  <c r="G10" i="5"/>
  <c r="G25" i="5"/>
  <c r="G11" i="5"/>
  <c r="G8" i="5"/>
  <c r="G16" i="5"/>
  <c r="G9" i="5"/>
  <c r="G17" i="5"/>
  <c r="G15" i="5"/>
  <c r="G14" i="5"/>
  <c r="G29" i="5"/>
  <c r="G27" i="5"/>
  <c r="G26" i="5"/>
  <c r="G20" i="5"/>
  <c r="G13" i="5"/>
  <c r="E7" i="5"/>
  <c r="G7" i="5"/>
  <c r="G23" i="5"/>
  <c r="C14" i="16"/>
  <c r="F10" i="19" a="1"/>
  <c r="F10" i="19" s="1"/>
  <c r="G10" i="19" a="1"/>
  <c r="G10" i="19" s="1"/>
  <c r="E10" i="19" s="1"/>
  <c r="C16" i="16"/>
  <c r="C19" i="16"/>
  <c r="C29" i="16"/>
  <c r="D23" i="16"/>
  <c r="D15" i="16"/>
  <c r="F9" i="19" a="1"/>
  <c r="F9" i="19" s="1"/>
  <c r="G7" i="19" a="1"/>
  <c r="G7" i="19" s="1"/>
  <c r="E7" i="19" s="1"/>
  <c r="F8" i="19" a="1"/>
  <c r="F8" i="19" s="1"/>
  <c r="F12" i="6" a="1"/>
  <c r="F12" i="6" s="1"/>
  <c r="F11" i="6" a="1"/>
  <c r="F11" i="6" s="1"/>
  <c r="F9" i="6" a="1"/>
  <c r="F9" i="6" s="1"/>
  <c r="G8" i="19" a="1"/>
  <c r="G8" i="19" s="1"/>
  <c r="E8" i="19" s="1"/>
  <c r="G7" i="6" a="1"/>
  <c r="G7" i="6" s="1"/>
  <c r="E7" i="6" s="1"/>
  <c r="G11" i="6" a="1"/>
  <c r="G11" i="6" s="1"/>
  <c r="E11" i="6" s="1"/>
  <c r="F10" i="6" a="1"/>
  <c r="F10" i="6" s="1"/>
  <c r="F8" i="6" a="1"/>
  <c r="F8" i="6" s="1"/>
  <c r="G9" i="19" a="1"/>
  <c r="G9" i="19" s="1"/>
  <c r="E9" i="19" s="1"/>
  <c r="G8" i="6" a="1"/>
  <c r="G8" i="6" s="1"/>
  <c r="E8" i="6" s="1"/>
  <c r="G10" i="6" a="1"/>
  <c r="G10" i="6" s="1"/>
  <c r="E10" i="6" s="1"/>
  <c r="G9" i="6" a="1"/>
  <c r="G9" i="6" s="1"/>
  <c r="E9" i="6" s="1"/>
  <c r="G12" i="6" a="1"/>
  <c r="G12" i="6" s="1"/>
  <c r="E12" i="6" s="1"/>
  <c r="F7" i="6" a="1"/>
  <c r="F7" i="6" s="1"/>
  <c r="AC8" i="21" a="1"/>
  <c r="AC8" i="21" s="1"/>
  <c r="E8" i="21" s="1"/>
  <c r="S7" i="20" a="1"/>
  <c r="S7" i="20" s="1"/>
  <c r="K7" i="20" s="1"/>
  <c r="AL8" i="21" a="1"/>
  <c r="AL8" i="21" s="1"/>
  <c r="N8" i="21" s="1"/>
  <c r="AP8" i="21" a="1"/>
  <c r="AP8" i="21" s="1"/>
  <c r="R8" i="21" s="1"/>
  <c r="AR8" i="21" a="1"/>
  <c r="AR8" i="21" s="1"/>
  <c r="T8" i="21" s="1"/>
  <c r="AO7" i="21" a="1"/>
  <c r="AO7" i="21" s="1"/>
  <c r="Q7" i="21" s="1"/>
  <c r="AQ7" i="21" a="1"/>
  <c r="AQ7" i="21" s="1"/>
  <c r="S7" i="21" s="1"/>
  <c r="T8" i="20" a="1"/>
  <c r="T8" i="20" s="1"/>
  <c r="L8" i="20" s="1"/>
  <c r="AM8" i="21" a="1"/>
  <c r="AM8" i="21" s="1"/>
  <c r="O8" i="21" s="1"/>
  <c r="AV8" i="21" a="1"/>
  <c r="AV8" i="21" s="1"/>
  <c r="X8" i="21" s="1"/>
  <c r="R7" i="20" a="1"/>
  <c r="R7" i="20" s="1"/>
  <c r="J7" i="20" s="1"/>
  <c r="AF7" i="21" a="1"/>
  <c r="AF7" i="21" s="1"/>
  <c r="H7" i="21" s="1"/>
  <c r="AD7" i="21" a="1"/>
  <c r="AD7" i="21" s="1"/>
  <c r="F7" i="21" s="1"/>
  <c r="AP7" i="21" a="1"/>
  <c r="AP7" i="21" s="1"/>
  <c r="R7" i="21" s="1"/>
  <c r="R8" i="20" a="1"/>
  <c r="R8" i="20" s="1"/>
  <c r="J8" i="20" s="1"/>
  <c r="AK8" i="21" a="1"/>
  <c r="AK8" i="21" s="1"/>
  <c r="M8" i="21" s="1"/>
  <c r="AX7" i="21" a="1"/>
  <c r="AX7" i="21" s="1"/>
  <c r="Z7" i="21" s="1"/>
  <c r="AN7" i="21" a="1"/>
  <c r="AN7" i="21" s="1"/>
  <c r="P7" i="21" s="1"/>
  <c r="AZ7" i="21" a="1"/>
  <c r="AZ7" i="21" s="1"/>
  <c r="AB7" i="21" s="1"/>
  <c r="AU8" i="21" a="1"/>
  <c r="AU8" i="21" s="1"/>
  <c r="W8" i="21" s="1"/>
  <c r="AU7" i="21" a="1"/>
  <c r="AU7" i="21" s="1"/>
  <c r="W7" i="21" s="1"/>
  <c r="AN8" i="21" a="1"/>
  <c r="AN8" i="21" s="1"/>
  <c r="P8" i="21" s="1"/>
  <c r="AW8" i="21" a="1"/>
  <c r="AW8" i="21" s="1"/>
  <c r="Y8" i="21" s="1"/>
  <c r="AY8" i="21" a="1"/>
  <c r="AY8" i="21" s="1"/>
  <c r="AA8" i="21" s="1"/>
  <c r="AI7" i="21" a="1"/>
  <c r="AI7" i="21" s="1"/>
  <c r="K7" i="21" s="1"/>
  <c r="F7" i="19" a="1"/>
  <c r="F7" i="19" s="1"/>
  <c r="AI8" i="21" a="1"/>
  <c r="AI8" i="21" s="1"/>
  <c r="K8" i="21" s="1"/>
  <c r="M7" i="20" a="1"/>
  <c r="M7" i="20" s="1"/>
  <c r="AE8" i="21" a="1"/>
  <c r="AE8" i="21" s="1"/>
  <c r="G8" i="21" s="1"/>
  <c r="Q7" i="20" a="1"/>
  <c r="Q7" i="20" s="1"/>
  <c r="I7" i="20" s="1"/>
  <c r="AT7" i="21" a="1"/>
  <c r="AT7" i="21" s="1"/>
  <c r="V7" i="21" s="1"/>
  <c r="AH8" i="21" a="1"/>
  <c r="AH8" i="21" s="1"/>
  <c r="J8" i="21" s="1"/>
  <c r="AG7" i="21" a="1"/>
  <c r="AG7" i="21" s="1"/>
  <c r="I7" i="21" s="1"/>
  <c r="AJ7" i="21" a="1"/>
  <c r="AJ7" i="21" s="1"/>
  <c r="L7" i="21" s="1"/>
  <c r="AV7" i="21" a="1"/>
  <c r="AV7" i="21" s="1"/>
  <c r="X7" i="21" s="1"/>
  <c r="AF8" i="21" a="1"/>
  <c r="AF8" i="21" s="1"/>
  <c r="H8" i="21" s="1"/>
  <c r="AR7" i="21" a="1"/>
  <c r="AR7" i="21" s="1"/>
  <c r="T7" i="21" s="1"/>
  <c r="AJ8" i="21" a="1"/>
  <c r="AJ8" i="21" s="1"/>
  <c r="L8" i="21" s="1"/>
  <c r="AQ8" i="21" a="1"/>
  <c r="AQ8" i="21" s="1"/>
  <c r="S8" i="21" s="1"/>
  <c r="AH7" i="21" a="1"/>
  <c r="AH7" i="21" s="1"/>
  <c r="J7" i="21" s="1"/>
  <c r="AK7" i="21" a="1"/>
  <c r="AK7" i="21" s="1"/>
  <c r="M7" i="21" s="1"/>
  <c r="AD8" i="21" a="1"/>
  <c r="AD8" i="21" s="1"/>
  <c r="F8" i="21" s="1"/>
  <c r="AC7" i="21" a="1"/>
  <c r="AC7" i="21" s="1"/>
  <c r="E7" i="21" s="1"/>
  <c r="AS8" i="21" a="1"/>
  <c r="AS8" i="21" s="1"/>
  <c r="U8" i="21" s="1"/>
  <c r="Q8" i="20" a="1"/>
  <c r="Q8" i="20" s="1"/>
  <c r="I8" i="20" s="1"/>
  <c r="N7" i="20" a="1"/>
  <c r="N7" i="20" s="1"/>
  <c r="F7" i="20" s="1"/>
  <c r="AL7" i="21" a="1"/>
  <c r="AL7" i="21" s="1"/>
  <c r="N7" i="21" s="1"/>
  <c r="AY7" i="21" a="1"/>
  <c r="AY7" i="21" s="1"/>
  <c r="AA7" i="21" s="1"/>
  <c r="O7" i="20" a="1"/>
  <c r="O7" i="20" s="1"/>
  <c r="G7" i="20" s="1"/>
  <c r="AO8" i="21" a="1"/>
  <c r="AO8" i="21" s="1"/>
  <c r="Q8" i="21" s="1"/>
  <c r="M8" i="20" a="1"/>
  <c r="M8" i="20" s="1"/>
  <c r="N8" i="20" a="1"/>
  <c r="N8" i="20" s="1"/>
  <c r="F8" i="20" s="1"/>
  <c r="AT8" i="21" a="1"/>
  <c r="AT8" i="21" s="1"/>
  <c r="V8" i="21" s="1"/>
  <c r="AX8" i="21" a="1"/>
  <c r="AX8" i="21" s="1"/>
  <c r="Z8" i="21" s="1"/>
  <c r="P7" i="20" a="1"/>
  <c r="P7" i="20" s="1"/>
  <c r="H7" i="20" s="1"/>
  <c r="AG8" i="21" a="1"/>
  <c r="AG8" i="21" s="1"/>
  <c r="I8" i="21" s="1"/>
  <c r="AE7" i="21" a="1"/>
  <c r="AE7" i="21" s="1"/>
  <c r="G7" i="21" s="1"/>
  <c r="S8" i="20" a="1"/>
  <c r="S8" i="20" s="1"/>
  <c r="K8" i="20" s="1"/>
  <c r="AM7" i="21" a="1"/>
  <c r="AM7" i="21" s="1"/>
  <c r="O7" i="21" s="1"/>
  <c r="AZ8" i="21" a="1"/>
  <c r="AZ8" i="21" s="1"/>
  <c r="AB8" i="21" s="1"/>
  <c r="AW7" i="21" a="1"/>
  <c r="AW7" i="21" s="1"/>
  <c r="Y7" i="21" s="1"/>
  <c r="P8" i="20" a="1"/>
  <c r="P8" i="20" s="1"/>
  <c r="H8" i="20" s="1"/>
  <c r="AS7" i="21" a="1"/>
  <c r="AS7" i="21" s="1"/>
  <c r="U7" i="21" s="1"/>
  <c r="C21" i="5"/>
  <c r="C30" i="5"/>
  <c r="C28" i="5"/>
  <c r="C16" i="5"/>
  <c r="C24" i="5"/>
  <c r="C22" i="5"/>
  <c r="E27" i="5"/>
  <c r="C20" i="5"/>
  <c r="E24" i="5"/>
  <c r="E20" i="5"/>
  <c r="D17" i="5"/>
  <c r="C17" i="5"/>
  <c r="D21" i="5"/>
  <c r="C19" i="5"/>
  <c r="C25" i="5"/>
  <c r="E19" i="5"/>
  <c r="C18" i="5"/>
  <c r="C26" i="5"/>
  <c r="C27" i="5"/>
  <c r="C29" i="5"/>
  <c r="D24" i="5"/>
  <c r="E17" i="5"/>
  <c r="C23" i="5"/>
  <c r="E30" i="5"/>
  <c r="D22" i="5"/>
  <c r="E21" i="5"/>
  <c r="D29" i="5"/>
  <c r="E23" i="5"/>
  <c r="D25" i="5"/>
  <c r="E26" i="5"/>
  <c r="D23" i="5"/>
  <c r="D26" i="5"/>
  <c r="D28" i="5"/>
  <c r="E28" i="5"/>
  <c r="E25" i="5"/>
  <c r="D16" i="5"/>
  <c r="D19" i="5"/>
  <c r="E29" i="5"/>
  <c r="E16" i="5"/>
  <c r="E18" i="5"/>
  <c r="D30" i="5"/>
  <c r="D27" i="5"/>
  <c r="D18" i="5"/>
  <c r="E22" i="5"/>
  <c r="D20" i="5"/>
  <c r="O8" i="20" l="1" a="1"/>
  <c r="O8" i="20" s="1"/>
  <c r="G8" i="20" s="1"/>
  <c r="E20" i="16"/>
  <c r="E25" i="16"/>
  <c r="T7" i="20" a="1"/>
  <c r="T7" i="20" s="1"/>
  <c r="L7" i="20" s="1"/>
  <c r="D25" i="16"/>
  <c r="E15" i="16"/>
  <c r="D17" i="16"/>
  <c r="D26" i="16"/>
  <c r="E30" i="16"/>
  <c r="E8" i="16"/>
  <c r="C17" i="16"/>
  <c r="D28" i="16"/>
  <c r="C24" i="16"/>
  <c r="E22" i="16"/>
  <c r="D22" i="16"/>
  <c r="D19" i="16"/>
  <c r="E19" i="16"/>
  <c r="D24" i="16"/>
  <c r="C28" i="16"/>
  <c r="C30" i="16"/>
  <c r="C18" i="16"/>
  <c r="C15" i="16"/>
  <c r="C26" i="16"/>
  <c r="E29" i="16"/>
  <c r="E23" i="16"/>
  <c r="C21" i="16"/>
  <c r="C23" i="16"/>
  <c r="E16" i="16"/>
  <c r="C20" i="16"/>
  <c r="D29" i="16"/>
  <c r="C25" i="16"/>
  <c r="E24" i="16"/>
  <c r="D21" i="16"/>
  <c r="E17" i="16"/>
  <c r="C27" i="16"/>
  <c r="D18" i="16"/>
  <c r="E27" i="16"/>
  <c r="E26" i="16"/>
  <c r="C22" i="16"/>
  <c r="D20" i="16"/>
  <c r="D14" i="16"/>
  <c r="E28" i="16"/>
  <c r="E21" i="16"/>
  <c r="D16" i="16"/>
  <c r="E18" i="16"/>
  <c r="D30" i="16"/>
  <c r="D27" i="16"/>
  <c r="E14" i="16"/>
  <c r="C10" i="5"/>
  <c r="C13" i="5"/>
  <c r="C12" i="16"/>
  <c r="D11" i="16"/>
  <c r="E15" i="5"/>
  <c r="C7" i="16"/>
  <c r="E8" i="5"/>
  <c r="E13" i="5"/>
  <c r="D10" i="16"/>
  <c r="D9" i="5"/>
  <c r="D11" i="5"/>
  <c r="E13" i="16"/>
  <c r="E12" i="16"/>
  <c r="C14" i="5"/>
  <c r="D13" i="16"/>
  <c r="C15" i="5"/>
  <c r="E11" i="16"/>
  <c r="C7" i="5"/>
  <c r="C9" i="16"/>
  <c r="E11" i="5"/>
  <c r="D10" i="5"/>
  <c r="D7" i="16"/>
  <c r="D15" i="5"/>
  <c r="D12" i="16"/>
  <c r="D12" i="5"/>
  <c r="C8" i="5"/>
  <c r="E14" i="5"/>
  <c r="C11" i="5"/>
  <c r="C10" i="16"/>
  <c r="D13" i="5"/>
  <c r="C11" i="16"/>
  <c r="E10" i="5"/>
  <c r="D9" i="16"/>
  <c r="D7" i="5"/>
  <c r="D14" i="5"/>
  <c r="D8" i="5"/>
  <c r="C13" i="16"/>
  <c r="C9" i="5"/>
  <c r="E9" i="16"/>
  <c r="E10" i="16"/>
  <c r="E12" i="5"/>
  <c r="E9" i="5"/>
  <c r="C12" i="5"/>
  <c r="C8" i="16"/>
  <c r="D8" i="16"/>
  <c r="C10" i="19"/>
  <c r="D10" i="19"/>
  <c r="D12" i="6"/>
  <c r="C12" i="6"/>
  <c r="E7" i="20"/>
  <c r="D8" i="6"/>
  <c r="C8" i="6"/>
  <c r="D8" i="19"/>
  <c r="C8" i="19"/>
  <c r="E8" i="20"/>
  <c r="D10" i="6"/>
  <c r="C10" i="6"/>
  <c r="C9" i="6"/>
  <c r="D9" i="6"/>
  <c r="D7" i="19"/>
  <c r="C7" i="19"/>
  <c r="C7" i="6"/>
  <c r="D7" i="6"/>
  <c r="D11" i="6"/>
  <c r="C11" i="6"/>
  <c r="C9" i="19"/>
  <c r="D9" i="19"/>
  <c r="C7" i="20" l="1"/>
  <c r="C8" i="20"/>
</calcChain>
</file>

<file path=xl/sharedStrings.xml><?xml version="1.0" encoding="utf-8"?>
<sst xmlns="http://schemas.openxmlformats.org/spreadsheetml/2006/main" count="267" uniqueCount="197">
  <si>
    <t>Anmeldung</t>
  </si>
  <si>
    <t>Verein</t>
  </si>
  <si>
    <t>Ansprechpartner</t>
  </si>
  <si>
    <t>Straße</t>
  </si>
  <si>
    <t>Postleitzahl</t>
  </si>
  <si>
    <t>Wohnort</t>
  </si>
  <si>
    <t>E-Mail</t>
  </si>
  <si>
    <t>Telefon</t>
  </si>
  <si>
    <t>Handy</t>
  </si>
  <si>
    <t>Teilnehmer-Gebüren:</t>
  </si>
  <si>
    <t>Hockey-Tunier:</t>
  </si>
  <si>
    <t>je Mannschaft</t>
  </si>
  <si>
    <t>Einzelspieler</t>
  </si>
  <si>
    <t>Übernachtung</t>
  </si>
  <si>
    <t>pro Nacht mit Früh.</t>
  </si>
  <si>
    <t>Meldeschluss:</t>
  </si>
  <si>
    <t>Meldeadresse:</t>
  </si>
  <si>
    <t>Musik:</t>
  </si>
  <si>
    <t>Die Musik so beschriften:</t>
  </si>
  <si>
    <t>Fahrer_Disziplin_Altersklasse_Kürname_Verein.mp3</t>
  </si>
  <si>
    <t>Verein:</t>
  </si>
  <si>
    <t>fortlaufende Nr.</t>
  </si>
  <si>
    <t>Name</t>
  </si>
  <si>
    <t>Vorname</t>
  </si>
  <si>
    <t>Geburtsdatum</t>
  </si>
  <si>
    <t>Alter</t>
  </si>
  <si>
    <t>Übernachtung Sa/So</t>
  </si>
  <si>
    <t>Einzelkür</t>
  </si>
  <si>
    <t>Paarkür</t>
  </si>
  <si>
    <t>JE + Expert Einzelkür</t>
  </si>
  <si>
    <t>JE + Expert Paarkür</t>
  </si>
  <si>
    <t>Kleingruppe</t>
  </si>
  <si>
    <t>Großgruppe</t>
  </si>
  <si>
    <t>Startgebühr</t>
  </si>
  <si>
    <t>Kosten Übernachtung</t>
  </si>
  <si>
    <t>Beispielname</t>
  </si>
  <si>
    <t>Jurymitglieder</t>
  </si>
  <si>
    <t>Samstag</t>
  </si>
  <si>
    <t>Sonntag</t>
  </si>
  <si>
    <t>Nr</t>
  </si>
  <si>
    <t>EK-U11</t>
  </si>
  <si>
    <t>EK-U13</t>
  </si>
  <si>
    <t>EK-U15</t>
  </si>
  <si>
    <t>PK-U11</t>
  </si>
  <si>
    <t>PK-U13</t>
  </si>
  <si>
    <t>PK-U15</t>
  </si>
  <si>
    <t>EK-JExp</t>
  </si>
  <si>
    <t>EK-Exp</t>
  </si>
  <si>
    <t>PK-JExp</t>
  </si>
  <si>
    <t>PK-Exp</t>
  </si>
  <si>
    <t>GK-klein U15</t>
  </si>
  <si>
    <t>GK-klein 15+</t>
  </si>
  <si>
    <t>GK-groß</t>
  </si>
  <si>
    <t>t/p/a</t>
  </si>
  <si>
    <t>t/a</t>
  </si>
  <si>
    <t>p/a</t>
  </si>
  <si>
    <t>p</t>
  </si>
  <si>
    <t>t</t>
  </si>
  <si>
    <t>a</t>
  </si>
  <si>
    <t>nur Technik</t>
  </si>
  <si>
    <t>Technik + Abstiege</t>
  </si>
  <si>
    <t>nur Präsentation</t>
  </si>
  <si>
    <t>Präsentation + Abstiege</t>
  </si>
  <si>
    <t>alles</t>
  </si>
  <si>
    <t>Abstiege</t>
  </si>
  <si>
    <t>Einzelkürname</t>
  </si>
  <si>
    <t>Paarkürname</t>
  </si>
  <si>
    <t>Gesamtbetrag</t>
  </si>
  <si>
    <t>Überweisung an:</t>
  </si>
  <si>
    <t>IBAN:</t>
  </si>
  <si>
    <t>Verwendungszweck:</t>
  </si>
  <si>
    <t>Anmeldung.SET@Klopstockstrasse.de</t>
  </si>
  <si>
    <t>Einradmusik@Klopstockstrasse.de</t>
  </si>
  <si>
    <t>Organisationsbüro</t>
  </si>
  <si>
    <t>SSV Zuffenhausen e.V.  Radsportabteilung</t>
  </si>
  <si>
    <t>Musik</t>
  </si>
  <si>
    <t>Thilo Wenzel</t>
  </si>
  <si>
    <t>Tel.: 0711 / 63 03 21</t>
  </si>
  <si>
    <t>Einradmusik(at)Klopstockstrasse.de</t>
  </si>
  <si>
    <t>Volksbank Zuffenhausen eG</t>
  </si>
  <si>
    <t>DE45 6009 0300 0402 0100 51</t>
  </si>
  <si>
    <t>EK-U19</t>
  </si>
  <si>
    <t>EK-U17</t>
  </si>
  <si>
    <t>Ek-19+</t>
  </si>
  <si>
    <t>PK-U17</t>
  </si>
  <si>
    <t>PK-U19</t>
  </si>
  <si>
    <t>PK-19+</t>
  </si>
  <si>
    <t>Workshops</t>
  </si>
  <si>
    <t>SSV Zuffenhausen e.V., Abteilung Radsport</t>
  </si>
  <si>
    <r>
      <t xml:space="preserve">Katharina Raugust
Erhard Schneider
Peter Sutschek 
</t>
    </r>
    <r>
      <rPr>
        <b/>
        <sz val="11"/>
        <rFont val="Arial"/>
        <family val="2"/>
      </rPr>
      <t>Anmeldung</t>
    </r>
    <r>
      <rPr>
        <sz val="11"/>
        <rFont val="Arial"/>
        <family val="2"/>
      </rPr>
      <t xml:space="preserve">: </t>
    </r>
    <r>
      <rPr>
        <sz val="10"/>
        <rFont val="Arial"/>
        <family val="2"/>
      </rPr>
      <t xml:space="preserve">
Katharina Raugust
Anmeldung.SET(at)Klopstockstrasse.de  
</t>
    </r>
  </si>
  <si>
    <t>15. Schwäbischer Einradtag</t>
  </si>
  <si>
    <t>Name1</t>
  </si>
  <si>
    <t>Name2</t>
  </si>
  <si>
    <t>ANR1</t>
  </si>
  <si>
    <t>ANR2</t>
  </si>
  <si>
    <t>Kosten Workshops</t>
  </si>
  <si>
    <t>AnzTNR</t>
  </si>
  <si>
    <t>Kür-Nr</t>
  </si>
  <si>
    <t>Name3</t>
  </si>
  <si>
    <t>Name4</t>
  </si>
  <si>
    <t>Name5</t>
  </si>
  <si>
    <t>Name6</t>
  </si>
  <si>
    <t>Name7</t>
  </si>
  <si>
    <t>Name8</t>
  </si>
  <si>
    <t>ANR3</t>
  </si>
  <si>
    <t>ANR4</t>
  </si>
  <si>
    <t>ANR5</t>
  </si>
  <si>
    <t>ANR6</t>
  </si>
  <si>
    <t>ANR7</t>
  </si>
  <si>
    <t>ANR8</t>
  </si>
  <si>
    <t xml:space="preserve">  </t>
  </si>
  <si>
    <t>A:A:U</t>
  </si>
  <si>
    <t>TNR</t>
  </si>
  <si>
    <t>ANR9</t>
  </si>
  <si>
    <t>ANR10</t>
  </si>
  <si>
    <t>ANR11</t>
  </si>
  <si>
    <t>ANR12</t>
  </si>
  <si>
    <t>ANR13</t>
  </si>
  <si>
    <t>ANR14</t>
  </si>
  <si>
    <t>ANR15</t>
  </si>
  <si>
    <t>ANR16</t>
  </si>
  <si>
    <t>ANR17</t>
  </si>
  <si>
    <t>ANR18</t>
  </si>
  <si>
    <t>ANR19</t>
  </si>
  <si>
    <t>ANR20</t>
  </si>
  <si>
    <t>ANR21</t>
  </si>
  <si>
    <t>ANR22</t>
  </si>
  <si>
    <t>ANR23</t>
  </si>
  <si>
    <t>ANR24</t>
  </si>
  <si>
    <t>Name9</t>
  </si>
  <si>
    <t>Name10</t>
  </si>
  <si>
    <t>Name11</t>
  </si>
  <si>
    <t>Name12</t>
  </si>
  <si>
    <t>Name13</t>
  </si>
  <si>
    <t>Name14</t>
  </si>
  <si>
    <t>Name15</t>
  </si>
  <si>
    <t>Name16</t>
  </si>
  <si>
    <t>Name17</t>
  </si>
  <si>
    <t>Name18</t>
  </si>
  <si>
    <t>Name19</t>
  </si>
  <si>
    <t>Name20</t>
  </si>
  <si>
    <t>Name21</t>
  </si>
  <si>
    <t>Name22</t>
  </si>
  <si>
    <t>Name23</t>
  </si>
  <si>
    <t>Name24</t>
  </si>
  <si>
    <t>WS1 (9-9:45)</t>
  </si>
  <si>
    <t>WS2 (10-10:45)</t>
  </si>
  <si>
    <t>WS3 (11-11:45)</t>
  </si>
  <si>
    <t>WS4 (12-12:45)</t>
  </si>
  <si>
    <t>Aufstiege</t>
  </si>
  <si>
    <t>Skill-Level / Hindernisse überwinden</t>
  </si>
  <si>
    <t>Radlauf (Variationen)</t>
  </si>
  <si>
    <t>Kürelemente mit Tricks</t>
  </si>
  <si>
    <t>Einbein (Variationen)</t>
  </si>
  <si>
    <t>Giding und Standgliding</t>
  </si>
  <si>
    <t>Stand Up</t>
  </si>
  <si>
    <t>Einbein (V. + R- + Kreise)</t>
  </si>
  <si>
    <t>Bauch auf dem Sattel (Rodeo)</t>
  </si>
  <si>
    <t>Kurven &amp; Spins(V.+R,) &amp; Slalom</t>
  </si>
  <si>
    <t>Handwalk</t>
  </si>
  <si>
    <t>Unispins (180°,270°,360°,450°)</t>
  </si>
  <si>
    <t>Kürelemente</t>
  </si>
  <si>
    <t>Hocheinrad</t>
  </si>
  <si>
    <t>Cross over</t>
  </si>
  <si>
    <t>Paarelemente Fortgeschrittene</t>
  </si>
  <si>
    <t>Hockey</t>
  </si>
  <si>
    <t>Geschlecht (m/w)</t>
  </si>
  <si>
    <t>Höchste Nummer</t>
  </si>
  <si>
    <t>Gruppenname Großgruppe</t>
  </si>
  <si>
    <t>Gruppenname Kleingruppe</t>
  </si>
  <si>
    <t>Expert-Einzelkürname</t>
  </si>
  <si>
    <t>Expert-Paarkürname</t>
  </si>
  <si>
    <t>Kosten Startgeld Küren</t>
  </si>
  <si>
    <t>Kosten der Küren</t>
  </si>
  <si>
    <t>Kosten Übernauchtung</t>
  </si>
  <si>
    <t>Übernachtungen Fr/Sa</t>
  </si>
  <si>
    <t>Sa/So</t>
  </si>
  <si>
    <t>Kommentare:</t>
  </si>
  <si>
    <t>Kommentar</t>
  </si>
  <si>
    <t>Handriding</t>
  </si>
  <si>
    <t>29.- 30.03.2025</t>
  </si>
  <si>
    <t xml:space="preserve">    an Expert-Paarküren</t>
  </si>
  <si>
    <t xml:space="preserve">    an Einzelküren</t>
  </si>
  <si>
    <t xml:space="preserve">    an Paarküren</t>
  </si>
  <si>
    <t xml:space="preserve">    an Expert-Einzel</t>
  </si>
  <si>
    <t xml:space="preserve">    an Kleingruppe</t>
  </si>
  <si>
    <t xml:space="preserve">   an Großgruppe</t>
  </si>
  <si>
    <t xml:space="preserve">    an Workshops</t>
  </si>
  <si>
    <t>Startgebühr Workshops</t>
  </si>
  <si>
    <t>Startgebühr Küren</t>
  </si>
  <si>
    <t>1. Wettkampftag</t>
  </si>
  <si>
    <t>im Reiter Küren</t>
  </si>
  <si>
    <r>
      <t xml:space="preserve">Reiter </t>
    </r>
    <r>
      <rPr>
        <b/>
        <sz val="11"/>
        <color theme="1"/>
        <rFont val="Calibri"/>
        <family val="2"/>
        <scheme val="minor"/>
      </rPr>
      <t>Workshops</t>
    </r>
    <r>
      <rPr>
        <sz val="11"/>
        <color theme="1"/>
        <rFont val="Calibri"/>
        <family val="2"/>
        <scheme val="minor"/>
      </rPr>
      <t xml:space="preserve"> ausfüllen (max. 1 Workshop pro Uhrzeit)</t>
    </r>
  </si>
  <si>
    <t>Geschlecht</t>
  </si>
  <si>
    <t>wenn nur an den Großgruppenküren gestartet wird:</t>
  </si>
  <si>
    <r>
      <t>Reiter</t>
    </r>
    <r>
      <rPr>
        <b/>
        <sz val="11"/>
        <color theme="1"/>
        <rFont val="Calibri"/>
        <family val="2"/>
        <scheme val="minor"/>
      </rPr>
      <t xml:space="preserve"> Küren</t>
    </r>
    <r>
      <rPr>
        <sz val="11"/>
        <color theme="1"/>
        <rFont val="Calibri"/>
        <family val="2"/>
        <scheme val="minor"/>
      </rPr>
      <t xml:space="preserve"> ausfüllen - und </t>
    </r>
    <r>
      <rPr>
        <b/>
        <sz val="11"/>
        <color theme="1"/>
        <rFont val="Calibri"/>
        <family val="2"/>
        <scheme val="minor"/>
      </rPr>
      <t>Kürname</t>
    </r>
    <r>
      <rPr>
        <sz val="11"/>
        <color theme="1"/>
        <rFont val="Calibri"/>
        <family val="2"/>
        <scheme val="minor"/>
      </rPr>
      <t xml:space="preserve"> in den einzelnen Reitern</t>
    </r>
  </si>
  <si>
    <t>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</si>
</sst>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[$-407]d/\ mmmm\ yyyy;@"/>
    <numFmt numFmtId="165" formatCode=".\-\ &quot;€&quot;"/>
    <numFmt numFmtId="166" formatCode="&quot;Wahr&quot;;&quot;Wahr&quot;;&quot;Falsch&quot;"/>
    <numFmt numFmtId="167" formatCode="#,##0\ &quot;€&quot;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rgb="FFFF0000"/>
      <name val="Arial"/>
      <family val="2"/>
    </font>
    <font>
      <sz val="14"/>
      <color theme="1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5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26"/>
      <name val="Arial"/>
      <family val="2"/>
    </font>
    <font>
      <u/>
      <sz val="20"/>
      <name val="Arial"/>
      <family val="2"/>
    </font>
    <font>
      <b/>
      <u/>
      <sz val="14"/>
      <name val="Arial"/>
      <family val="2"/>
    </font>
    <font>
      <b/>
      <sz val="15"/>
      <color theme="1"/>
      <name val="Calibri"/>
      <family val="2"/>
      <scheme val="minor"/>
    </font>
    <font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3F9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theme="4" tint="0.3999755851924192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7" fontId="8" fillId="0" borderId="0" xfId="1" applyNumberFormat="1" applyFont="1" applyAlignment="1">
      <alignment horizontal="left"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19" fillId="9" borderId="8" xfId="0" applyFont="1" applyFill="1" applyBorder="1" applyAlignment="1">
      <alignment horizontal="center"/>
    </xf>
    <xf numFmtId="0" fontId="19" fillId="9" borderId="9" xfId="0" applyFont="1" applyFill="1" applyBorder="1"/>
    <xf numFmtId="0" fontId="19" fillId="9" borderId="10" xfId="0" applyFont="1" applyFill="1" applyBorder="1"/>
    <xf numFmtId="0" fontId="19" fillId="5" borderId="10" xfId="0" applyFont="1" applyFill="1" applyBorder="1" applyAlignment="1">
      <alignment horizontal="center" wrapText="1"/>
    </xf>
    <xf numFmtId="0" fontId="19" fillId="8" borderId="10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10" borderId="1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11" borderId="15" xfId="0" applyFill="1" applyBorder="1" applyProtection="1">
      <protection locked="0"/>
    </xf>
    <xf numFmtId="0" fontId="0" fillId="11" borderId="4" xfId="0" applyFill="1" applyBorder="1" applyProtection="1">
      <protection locked="0"/>
    </xf>
    <xf numFmtId="49" fontId="0" fillId="11" borderId="4" xfId="0" applyNumberFormat="1" applyFill="1" applyBorder="1" applyAlignment="1" applyProtection="1">
      <alignment horizontal="center" vertical="center"/>
      <protection locked="0"/>
    </xf>
    <xf numFmtId="49" fontId="0" fillId="11" borderId="13" xfId="0" applyNumberFormat="1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0" xfId="0" applyFont="1"/>
    <xf numFmtId="0" fontId="1" fillId="0" borderId="0" xfId="0" applyFont="1"/>
    <xf numFmtId="0" fontId="19" fillId="0" borderId="4" xfId="0" applyFont="1" applyBorder="1"/>
    <xf numFmtId="0" fontId="4" fillId="0" borderId="0" xfId="1" applyFont="1" applyAlignment="1">
      <alignment horizontal="center"/>
    </xf>
    <xf numFmtId="0" fontId="27" fillId="0" borderId="0" xfId="0" applyFont="1"/>
    <xf numFmtId="0" fontId="0" fillId="0" borderId="21" xfId="0" applyBorder="1" applyAlignment="1">
      <alignment horizontal="center"/>
    </xf>
    <xf numFmtId="0" fontId="6" fillId="0" borderId="0" xfId="0" applyFont="1"/>
    <xf numFmtId="0" fontId="6" fillId="6" borderId="0" xfId="0" applyFont="1" applyFill="1"/>
    <xf numFmtId="0" fontId="7" fillId="0" borderId="0" xfId="0" applyFont="1"/>
    <xf numFmtId="0" fontId="8" fillId="0" borderId="0" xfId="0" applyFont="1"/>
    <xf numFmtId="0" fontId="26" fillId="0" borderId="0" xfId="0" applyFont="1"/>
    <xf numFmtId="2" fontId="30" fillId="0" borderId="0" xfId="0" applyNumberFormat="1" applyFont="1"/>
    <xf numFmtId="0" fontId="32" fillId="0" borderId="0" xfId="2" applyFont="1"/>
    <xf numFmtId="1" fontId="0" fillId="0" borderId="0" xfId="0" applyNumberFormat="1"/>
    <xf numFmtId="1" fontId="4" fillId="0" borderId="0" xfId="1" applyNumberFormat="1" applyFont="1" applyAlignment="1">
      <alignment horizontal="center"/>
    </xf>
    <xf numFmtId="1" fontId="19" fillId="3" borderId="4" xfId="0" applyNumberFormat="1" applyFont="1" applyFill="1" applyBorder="1" applyAlignment="1">
      <alignment horizontal="center" vertical="center"/>
    </xf>
    <xf numFmtId="1" fontId="27" fillId="0" borderId="0" xfId="0" applyNumberFormat="1" applyFont="1"/>
    <xf numFmtId="0" fontId="19" fillId="0" borderId="0" xfId="0" applyFont="1" applyAlignment="1">
      <alignment horizontal="center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9" fillId="3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9" fillId="4" borderId="34" xfId="0" applyFont="1" applyFill="1" applyBorder="1" applyAlignment="1">
      <alignment horizontal="center" vertical="center" textRotation="90"/>
    </xf>
    <xf numFmtId="0" fontId="18" fillId="14" borderId="33" xfId="0" applyFont="1" applyFill="1" applyBorder="1" applyAlignment="1">
      <alignment horizontal="center" vertical="center" textRotation="90"/>
    </xf>
    <xf numFmtId="0" fontId="2" fillId="13" borderId="4" xfId="0" applyFont="1" applyFill="1" applyBorder="1" applyAlignment="1">
      <alignment horizontal="center" vertical="center"/>
    </xf>
    <xf numFmtId="1" fontId="22" fillId="13" borderId="33" xfId="0" applyNumberFormat="1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textRotation="90"/>
    </xf>
    <xf numFmtId="0" fontId="6" fillId="6" borderId="0" xfId="1" applyFont="1" applyFill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10" fillId="0" borderId="0" xfId="2"/>
    <xf numFmtId="0" fontId="38" fillId="0" borderId="0" xfId="0" applyFont="1"/>
    <xf numFmtId="0" fontId="38" fillId="0" borderId="0" xfId="0" applyFont="1" applyAlignment="1">
      <alignment horizontal="center" vertical="center"/>
    </xf>
    <xf numFmtId="1" fontId="3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7" fontId="6" fillId="0" borderId="0" xfId="0" applyNumberFormat="1" applyFont="1"/>
    <xf numFmtId="0" fontId="7" fillId="6" borderId="22" xfId="0" applyFont="1" applyFill="1" applyBorder="1"/>
    <xf numFmtId="1" fontId="6" fillId="0" borderId="0" xfId="0" applyNumberFormat="1" applyFont="1"/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2" fillId="0" borderId="0" xfId="2" applyFont="1" applyProtection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1" fontId="22" fillId="13" borderId="15" xfId="0" applyNumberFormat="1" applyFont="1" applyFill="1" applyBorder="1" applyAlignment="1">
      <alignment horizontal="center" vertical="center"/>
    </xf>
    <xf numFmtId="0" fontId="6" fillId="15" borderId="0" xfId="1" applyFont="1" applyFill="1" applyAlignment="1">
      <alignment horizontal="center" vertical="center"/>
    </xf>
    <xf numFmtId="0" fontId="19" fillId="12" borderId="4" xfId="0" applyFont="1" applyFill="1" applyBorder="1" applyAlignment="1">
      <alignment horizontal="center" vertical="center" textRotation="90"/>
    </xf>
    <xf numFmtId="165" fontId="19" fillId="5" borderId="4" xfId="0" applyNumberFormat="1" applyFont="1" applyFill="1" applyBorder="1" applyAlignment="1">
      <alignment horizontal="center" vertical="center"/>
    </xf>
    <xf numFmtId="0" fontId="1" fillId="17" borderId="0" xfId="0" applyFont="1" applyFill="1" applyAlignment="1">
      <alignment vertical="center"/>
    </xf>
    <xf numFmtId="14" fontId="1" fillId="17" borderId="0" xfId="0" applyNumberFormat="1" applyFont="1" applyFill="1" applyAlignment="1">
      <alignment vertical="center"/>
    </xf>
    <xf numFmtId="0" fontId="2" fillId="16" borderId="6" xfId="0" applyFont="1" applyFill="1" applyBorder="1" applyAlignment="1" applyProtection="1">
      <alignment horizontal="left" vertical="center"/>
      <protection locked="0"/>
    </xf>
    <xf numFmtId="1" fontId="2" fillId="16" borderId="33" xfId="0" applyNumberFormat="1" applyFont="1" applyFill="1" applyBorder="1" applyAlignment="1" applyProtection="1">
      <alignment horizontal="center" vertical="center"/>
      <protection locked="0"/>
    </xf>
    <xf numFmtId="1" fontId="2" fillId="16" borderId="4" xfId="0" applyNumberFormat="1" applyFont="1" applyFill="1" applyBorder="1" applyAlignment="1" applyProtection="1">
      <alignment horizontal="center" vertical="center"/>
      <protection locked="0"/>
    </xf>
    <xf numFmtId="1" fontId="2" fillId="16" borderId="34" xfId="0" applyNumberFormat="1" applyFont="1" applyFill="1" applyBorder="1" applyAlignment="1" applyProtection="1">
      <alignment horizontal="center" vertical="center"/>
      <protection locked="0"/>
    </xf>
    <xf numFmtId="0" fontId="2" fillId="16" borderId="4" xfId="0" applyFont="1" applyFill="1" applyBorder="1" applyAlignment="1" applyProtection="1">
      <alignment horizontal="left" vertical="center"/>
      <protection locked="0"/>
    </xf>
    <xf numFmtId="0" fontId="2" fillId="12" borderId="6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14" fontId="24" fillId="16" borderId="4" xfId="0" applyNumberFormat="1" applyFont="1" applyFill="1" applyBorder="1" applyAlignment="1" applyProtection="1">
      <alignment horizontal="center" vertical="center"/>
      <protection locked="0"/>
    </xf>
    <xf numFmtId="0" fontId="2" fillId="13" borderId="29" xfId="0" applyFont="1" applyFill="1" applyBorder="1" applyAlignment="1">
      <alignment horizontal="center" vertical="center"/>
    </xf>
    <xf numFmtId="1" fontId="22" fillId="13" borderId="4" xfId="0" applyNumberFormat="1" applyFont="1" applyFill="1" applyBorder="1" applyAlignment="1">
      <alignment horizontal="center" vertical="center"/>
    </xf>
    <xf numFmtId="0" fontId="2" fillId="16" borderId="4" xfId="0" applyFont="1" applyFill="1" applyBorder="1" applyAlignment="1" applyProtection="1">
      <alignment horizontal="center" vertical="center"/>
      <protection locked="0"/>
    </xf>
    <xf numFmtId="0" fontId="6" fillId="12" borderId="0" xfId="1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/>
    </xf>
    <xf numFmtId="0" fontId="37" fillId="7" borderId="3" xfId="0" applyFont="1" applyFill="1" applyBorder="1" applyAlignment="1">
      <alignment horizontal="center" vertical="center" textRotation="90"/>
    </xf>
    <xf numFmtId="0" fontId="37" fillId="7" borderId="3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 textRotation="90"/>
    </xf>
    <xf numFmtId="167" fontId="2" fillId="7" borderId="4" xfId="0" applyNumberFormat="1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9" fillId="19" borderId="4" xfId="0" applyFont="1" applyFill="1" applyBorder="1" applyAlignment="1">
      <alignment horizontal="center" vertical="center" textRotation="90"/>
    </xf>
    <xf numFmtId="1" fontId="2" fillId="18" borderId="4" xfId="0" applyNumberFormat="1" applyFont="1" applyFill="1" applyBorder="1" applyAlignment="1" applyProtection="1">
      <alignment horizontal="center" vertical="center"/>
      <protection locked="0"/>
    </xf>
    <xf numFmtId="0" fontId="19" fillId="20" borderId="4" xfId="0" applyFont="1" applyFill="1" applyBorder="1" applyAlignment="1">
      <alignment horizontal="center" vertical="center" textRotation="90"/>
    </xf>
    <xf numFmtId="0" fontId="37" fillId="20" borderId="4" xfId="0" applyFont="1" applyFill="1" applyBorder="1" applyAlignment="1">
      <alignment horizontal="center" vertical="center" textRotation="90"/>
    </xf>
    <xf numFmtId="7" fontId="2" fillId="21" borderId="0" xfId="0" applyNumberFormat="1" applyFont="1" applyFill="1" applyAlignment="1">
      <alignment horizontal="center" vertical="center"/>
    </xf>
    <xf numFmtId="2" fontId="30" fillId="7" borderId="1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0" fillId="16" borderId="4" xfId="0" applyFill="1" applyBorder="1" applyAlignment="1" applyProtection="1">
      <alignment vertical="center"/>
      <protection locked="0"/>
    </xf>
    <xf numFmtId="49" fontId="0" fillId="16" borderId="4" xfId="0" applyNumberFormat="1" applyFill="1" applyBorder="1" applyAlignment="1" applyProtection="1">
      <alignment vertical="center"/>
      <protection locked="0"/>
    </xf>
    <xf numFmtId="49" fontId="0" fillId="16" borderId="4" xfId="0" applyNumberFormat="1" applyFill="1" applyBorder="1" applyAlignment="1" applyProtection="1">
      <alignment horizontal="left" vertical="center"/>
      <protection locked="0"/>
    </xf>
    <xf numFmtId="0" fontId="0" fillId="8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8" fillId="5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0" fillId="12" borderId="0" xfId="0" applyFill="1"/>
    <xf numFmtId="0" fontId="35" fillId="0" borderId="5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21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0" xfId="0" applyFont="1"/>
    <xf numFmtId="0" fontId="27" fillId="0" borderId="21" xfId="0" applyFont="1" applyBorder="1"/>
    <xf numFmtId="0" fontId="27" fillId="0" borderId="5" xfId="0" applyFont="1" applyBorder="1"/>
    <xf numFmtId="0" fontId="3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7" xfId="2" applyBorder="1" applyAlignment="1" applyProtection="1">
      <alignment horizontal="center" wrapText="1"/>
    </xf>
    <xf numFmtId="0" fontId="36" fillId="0" borderId="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/>
    <xf numFmtId="0" fontId="8" fillId="0" borderId="2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12" borderId="0" xfId="0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29" fillId="11" borderId="0" xfId="0" applyFont="1" applyFill="1"/>
    <xf numFmtId="0" fontId="0" fillId="11" borderId="0" xfId="0" applyFill="1"/>
  </cellXfs>
  <cellStyles count="3">
    <cellStyle name="Link" xfId="2" builtinId="8"/>
    <cellStyle name="Standard" xfId="0" builtinId="0"/>
    <cellStyle name="Standard 2" xfId="1"/>
  </cellStyles>
  <dxfs count="22">
    <dxf>
      <font>
        <color theme="6" tint="0.39994506668294322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39994506668294322"/>
      </font>
    </dxf>
  </dxfs>
  <tableStyles count="0" defaultTableStyle="TableStyleMedium2" defaultPivotStyle="PivotStyleLight16"/>
  <colors>
    <mruColors>
      <color rgb="FFF3F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nrad-bdr.de/upload/file/2018/SET_2019_Anmeldeform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nweise"/>
      <sheetName val="Jury"/>
      <sheetName val="Küren"/>
      <sheetName val="Hockey"/>
      <sheetName val="Teilnehmer"/>
      <sheetName val="Kommentare"/>
      <sheetName val="inter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</v>
          </cell>
        </row>
        <row r="3">
          <cell r="A3" t="str">
            <v>p</v>
          </cell>
        </row>
        <row r="4">
          <cell r="A4" t="str">
            <v>a</v>
          </cell>
        </row>
        <row r="5">
          <cell r="A5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inradmusik@Klopstockstrasse.de" TargetMode="External"/><Relationship Id="rId2" Type="http://schemas.openxmlformats.org/officeDocument/2006/relationships/hyperlink" Target="mailto:Anmeldung.SET@Klopstockstrasse.de" TargetMode="External"/><Relationship Id="rId1" Type="http://schemas.openxmlformats.org/officeDocument/2006/relationships/hyperlink" Target="mailto:Einradmusik@Klopstockstrasse.d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39"/>
  <sheetViews>
    <sheetView tabSelected="1" topLeftCell="B1" zoomScaleNormal="100" workbookViewId="0">
      <selection activeCell="C6" sqref="C6"/>
    </sheetView>
  </sheetViews>
  <sheetFormatPr baseColWidth="10" defaultColWidth="10.85546875" defaultRowHeight="15" x14ac:dyDescent="0.25"/>
  <cols>
    <col min="1" max="1" width="20.28515625" style="1" customWidth="1"/>
    <col min="2" max="2" width="25.28515625" style="1" customWidth="1"/>
    <col min="3" max="3" width="55.140625" style="1" customWidth="1"/>
    <col min="4" max="4" width="1.85546875" style="1" customWidth="1"/>
    <col min="5" max="5" width="6.5703125" style="1" customWidth="1"/>
    <col min="6" max="12" width="7.140625" style="1" customWidth="1"/>
    <col min="13" max="13" width="13.42578125" style="1" customWidth="1"/>
    <col min="14" max="16384" width="10.85546875" style="1"/>
  </cols>
  <sheetData>
    <row r="1" spans="1:12" ht="33.75" customHeight="1" x14ac:dyDescent="0.25">
      <c r="A1" s="158" t="s">
        <v>90</v>
      </c>
      <c r="B1" s="159"/>
      <c r="C1" s="159"/>
      <c r="D1" s="159"/>
      <c r="E1" s="159"/>
      <c r="F1" s="148" t="s">
        <v>73</v>
      </c>
      <c r="G1" s="149"/>
      <c r="H1" s="149"/>
      <c r="I1" s="149"/>
      <c r="J1" s="149"/>
      <c r="K1" s="149"/>
      <c r="L1" s="150"/>
    </row>
    <row r="2" spans="1:12" ht="27.75" x14ac:dyDescent="0.25">
      <c r="B2" s="160" t="s">
        <v>180</v>
      </c>
      <c r="C2" s="160"/>
      <c r="D2" s="89"/>
      <c r="F2" s="151" t="s">
        <v>74</v>
      </c>
      <c r="G2" s="152"/>
      <c r="H2" s="152"/>
      <c r="I2" s="152"/>
      <c r="J2" s="152"/>
      <c r="K2" s="152"/>
      <c r="L2" s="153"/>
    </row>
    <row r="3" spans="1:12" x14ac:dyDescent="0.25">
      <c r="F3" s="154" t="s">
        <v>89</v>
      </c>
      <c r="G3" s="155"/>
      <c r="H3" s="155"/>
      <c r="I3" s="155"/>
      <c r="J3" s="155"/>
      <c r="K3" s="155"/>
      <c r="L3" s="156"/>
    </row>
    <row r="4" spans="1:12" ht="27.75" x14ac:dyDescent="0.25">
      <c r="B4" s="161" t="s">
        <v>0</v>
      </c>
      <c r="C4" s="161"/>
      <c r="D4" s="90"/>
      <c r="F4" s="157"/>
      <c r="G4" s="155"/>
      <c r="H4" s="155"/>
      <c r="I4" s="155"/>
      <c r="J4" s="155"/>
      <c r="K4" s="155"/>
      <c r="L4" s="156"/>
    </row>
    <row r="5" spans="1:12" x14ac:dyDescent="0.25">
      <c r="F5" s="157"/>
      <c r="G5" s="155"/>
      <c r="H5" s="155"/>
      <c r="I5" s="155"/>
      <c r="J5" s="155"/>
      <c r="K5" s="155"/>
      <c r="L5" s="156"/>
    </row>
    <row r="6" spans="1:12" ht="19.5" customHeight="1" x14ac:dyDescent="0.25">
      <c r="B6" s="132" t="s">
        <v>1</v>
      </c>
      <c r="C6" s="133" t="s">
        <v>1</v>
      </c>
      <c r="F6" s="157"/>
      <c r="G6" s="155"/>
      <c r="H6" s="155"/>
      <c r="I6" s="155"/>
      <c r="J6" s="155"/>
      <c r="K6" s="155"/>
      <c r="L6" s="156"/>
    </row>
    <row r="7" spans="1:12" ht="19.5" customHeight="1" x14ac:dyDescent="0.25">
      <c r="B7" s="132" t="s">
        <v>2</v>
      </c>
      <c r="C7" s="133"/>
      <c r="F7" s="157"/>
      <c r="G7" s="155"/>
      <c r="H7" s="155"/>
      <c r="I7" s="155"/>
      <c r="J7" s="155"/>
      <c r="K7" s="155"/>
      <c r="L7" s="156"/>
    </row>
    <row r="8" spans="1:12" ht="19.5" customHeight="1" x14ac:dyDescent="0.25">
      <c r="B8" s="132" t="s">
        <v>3</v>
      </c>
      <c r="C8" s="133"/>
      <c r="F8" s="157"/>
      <c r="G8" s="155"/>
      <c r="H8" s="155"/>
      <c r="I8" s="155"/>
      <c r="J8" s="155"/>
      <c r="K8" s="155"/>
      <c r="L8" s="156"/>
    </row>
    <row r="9" spans="1:12" ht="19.5" customHeight="1" x14ac:dyDescent="0.25">
      <c r="B9" s="132" t="s">
        <v>4</v>
      </c>
      <c r="C9" s="134"/>
      <c r="D9" s="91"/>
      <c r="F9" s="157"/>
      <c r="G9" s="155"/>
      <c r="H9" s="155"/>
      <c r="I9" s="155"/>
      <c r="J9" s="155"/>
      <c r="K9" s="155"/>
      <c r="L9" s="156"/>
    </row>
    <row r="10" spans="1:12" ht="19.5" customHeight="1" x14ac:dyDescent="0.25">
      <c r="B10" s="132" t="s">
        <v>5</v>
      </c>
      <c r="C10" s="133"/>
      <c r="F10" s="141" t="s">
        <v>75</v>
      </c>
      <c r="G10" s="142"/>
      <c r="H10" s="142"/>
      <c r="I10" s="142"/>
      <c r="J10" s="142"/>
      <c r="K10" s="142"/>
      <c r="L10" s="143"/>
    </row>
    <row r="11" spans="1:12" ht="19.5" customHeight="1" x14ac:dyDescent="0.2">
      <c r="B11" s="132" t="s">
        <v>6</v>
      </c>
      <c r="C11" s="133"/>
      <c r="F11" s="144" t="s">
        <v>76</v>
      </c>
      <c r="G11" s="145"/>
      <c r="H11" s="145"/>
      <c r="I11" s="145"/>
      <c r="J11" s="145"/>
      <c r="K11" s="145"/>
      <c r="L11" s="146"/>
    </row>
    <row r="12" spans="1:12" ht="19.5" customHeight="1" x14ac:dyDescent="0.2">
      <c r="B12" s="132" t="s">
        <v>7</v>
      </c>
      <c r="C12" s="135"/>
      <c r="D12" s="92"/>
      <c r="F12" s="144" t="s">
        <v>77</v>
      </c>
      <c r="G12" s="145"/>
      <c r="H12" s="145"/>
      <c r="I12" s="145"/>
      <c r="J12" s="145"/>
      <c r="K12" s="145"/>
      <c r="L12" s="146"/>
    </row>
    <row r="13" spans="1:12" ht="19.5" customHeight="1" x14ac:dyDescent="0.25">
      <c r="B13" s="132" t="s">
        <v>8</v>
      </c>
      <c r="C13" s="135"/>
      <c r="D13" s="92"/>
      <c r="F13" s="164" t="s">
        <v>78</v>
      </c>
      <c r="G13" s="165"/>
      <c r="H13" s="165"/>
      <c r="I13" s="165"/>
      <c r="J13" s="165"/>
      <c r="K13" s="165"/>
      <c r="L13" s="166"/>
    </row>
    <row r="14" spans="1:12" x14ac:dyDescent="0.25">
      <c r="B14" s="102" t="s">
        <v>190</v>
      </c>
      <c r="C14" s="103">
        <v>45745</v>
      </c>
    </row>
    <row r="16" spans="1:12" ht="18" x14ac:dyDescent="0.25">
      <c r="B16" s="147" t="s">
        <v>9</v>
      </c>
      <c r="C16" s="147"/>
      <c r="D16" s="72"/>
    </row>
    <row r="17" spans="2:12" ht="18" x14ac:dyDescent="0.25">
      <c r="B17" s="138" t="s">
        <v>189</v>
      </c>
      <c r="C17" s="3">
        <v>25</v>
      </c>
      <c r="D17" s="3"/>
      <c r="E17" s="137" t="s">
        <v>195</v>
      </c>
      <c r="F17" s="137"/>
      <c r="G17" s="137"/>
      <c r="H17" s="137"/>
      <c r="I17" s="137"/>
      <c r="J17" s="137"/>
      <c r="K17" s="137"/>
      <c r="L17" s="137"/>
    </row>
    <row r="18" spans="2:12" ht="18" x14ac:dyDescent="0.25">
      <c r="B18" s="139" t="s">
        <v>87</v>
      </c>
      <c r="C18" s="3">
        <v>10</v>
      </c>
      <c r="D18" s="3"/>
      <c r="E18" s="136" t="s">
        <v>192</v>
      </c>
      <c r="F18" s="136"/>
      <c r="G18" s="136"/>
      <c r="H18" s="136"/>
      <c r="I18" s="136"/>
      <c r="J18" s="136"/>
      <c r="K18" s="136"/>
      <c r="L18" s="136"/>
    </row>
    <row r="19" spans="2:12" ht="18" x14ac:dyDescent="0.25">
      <c r="B19" s="2"/>
      <c r="C19" s="3"/>
      <c r="D19" s="3"/>
    </row>
    <row r="20" spans="2:12" ht="18" x14ac:dyDescent="0.25">
      <c r="B20" s="147" t="s">
        <v>194</v>
      </c>
      <c r="C20" s="147"/>
      <c r="D20" s="72"/>
    </row>
    <row r="21" spans="2:12" ht="18" hidden="1" x14ac:dyDescent="0.25">
      <c r="B21" s="2" t="str">
        <f>B17</f>
        <v>Startgebühr Küren</v>
      </c>
      <c r="C21" s="3">
        <v>10</v>
      </c>
      <c r="D21" s="3"/>
    </row>
    <row r="22" spans="2:12" ht="32.25" customHeight="1" x14ac:dyDescent="0.25">
      <c r="B22" s="2" t="s">
        <v>33</v>
      </c>
      <c r="C22" s="3">
        <v>10</v>
      </c>
      <c r="D22" s="3"/>
    </row>
    <row r="23" spans="2:12" ht="18" x14ac:dyDescent="0.25">
      <c r="B23" s="2"/>
      <c r="C23" s="3"/>
      <c r="D23" s="3"/>
    </row>
    <row r="24" spans="2:12" ht="18" hidden="1" x14ac:dyDescent="0.25">
      <c r="B24" s="147" t="s">
        <v>10</v>
      </c>
      <c r="C24" s="147"/>
      <c r="D24" s="72"/>
    </row>
    <row r="25" spans="2:12" ht="18" hidden="1" x14ac:dyDescent="0.25">
      <c r="B25" s="2" t="s">
        <v>11</v>
      </c>
      <c r="C25" s="3">
        <v>0</v>
      </c>
      <c r="D25" s="3"/>
    </row>
    <row r="26" spans="2:12" ht="18" hidden="1" x14ac:dyDescent="0.25">
      <c r="B26" s="2" t="s">
        <v>12</v>
      </c>
      <c r="C26" s="3">
        <v>0</v>
      </c>
      <c r="D26" s="3"/>
    </row>
    <row r="27" spans="2:12" ht="18" hidden="1" x14ac:dyDescent="0.25">
      <c r="B27" s="2"/>
      <c r="C27" s="3"/>
      <c r="D27" s="3"/>
    </row>
    <row r="28" spans="2:12" ht="18" x14ac:dyDescent="0.25">
      <c r="B28" s="147" t="s">
        <v>13</v>
      </c>
      <c r="C28" s="147"/>
      <c r="D28" s="72"/>
    </row>
    <row r="29" spans="2:12" ht="18" x14ac:dyDescent="0.25">
      <c r="B29" s="2" t="s">
        <v>14</v>
      </c>
      <c r="C29" s="3">
        <v>20</v>
      </c>
      <c r="D29" s="3"/>
      <c r="E29" s="137" t="s">
        <v>191</v>
      </c>
      <c r="F29" s="137"/>
      <c r="G29" s="137"/>
    </row>
    <row r="30" spans="2:12" ht="18" x14ac:dyDescent="0.25">
      <c r="B30" s="2"/>
      <c r="C30" s="4"/>
      <c r="D30" s="4"/>
    </row>
    <row r="31" spans="2:12" ht="18" x14ac:dyDescent="0.25">
      <c r="B31" s="5" t="s">
        <v>15</v>
      </c>
      <c r="C31" s="6">
        <v>45716</v>
      </c>
      <c r="D31" s="6"/>
    </row>
    <row r="32" spans="2:12" ht="18" x14ac:dyDescent="0.25">
      <c r="B32" s="2"/>
      <c r="C32" s="4"/>
      <c r="D32" s="4"/>
    </row>
    <row r="33" spans="2:4" ht="18" x14ac:dyDescent="0.25">
      <c r="B33" s="7" t="s">
        <v>16</v>
      </c>
      <c r="C33" s="80" t="s">
        <v>71</v>
      </c>
      <c r="D33" s="93"/>
    </row>
    <row r="35" spans="2:4" ht="18" x14ac:dyDescent="0.25">
      <c r="B35" s="7" t="s">
        <v>17</v>
      </c>
      <c r="C35" s="62" t="s">
        <v>72</v>
      </c>
      <c r="D35" s="93"/>
    </row>
    <row r="37" spans="2:4" ht="18" x14ac:dyDescent="0.25">
      <c r="B37" s="162" t="s">
        <v>18</v>
      </c>
      <c r="C37" s="162"/>
      <c r="D37" s="94"/>
    </row>
    <row r="39" spans="2:4" ht="18" x14ac:dyDescent="0.25">
      <c r="B39" s="163" t="s">
        <v>19</v>
      </c>
      <c r="C39" s="163"/>
      <c r="D39" s="95"/>
    </row>
  </sheetData>
  <sheetProtection sheet="1" objects="1" scenarios="1" selectLockedCells="1"/>
  <mergeCells count="16">
    <mergeCell ref="B37:C37"/>
    <mergeCell ref="B39:C39"/>
    <mergeCell ref="B24:C24"/>
    <mergeCell ref="F12:L12"/>
    <mergeCell ref="F13:L13"/>
    <mergeCell ref="B16:C16"/>
    <mergeCell ref="B20:C20"/>
    <mergeCell ref="F10:L10"/>
    <mergeCell ref="F11:L11"/>
    <mergeCell ref="B28:C28"/>
    <mergeCell ref="F1:L1"/>
    <mergeCell ref="F2:L2"/>
    <mergeCell ref="F3:L9"/>
    <mergeCell ref="A1:E1"/>
    <mergeCell ref="B2:C2"/>
    <mergeCell ref="B4:C4"/>
  </mergeCells>
  <hyperlinks>
    <hyperlink ref="C35" r:id="rId1"/>
    <hyperlink ref="C33" r:id="rId2"/>
    <hyperlink ref="F13" r:id="rId3" display="Einradmusik@Klopstockstrasse.de"/>
  </hyperlinks>
  <printOptions horizontalCentered="1"/>
  <pageMargins left="0.70866141732283472" right="0.70866141732283472" top="0.39370078740157483" bottom="0.78740157480314965" header="0" footer="0.31496062992125984"/>
  <pageSetup paperSize="9" scale="69" orientation="landscape" r:id="rId4"/>
  <headerFooter>
    <oddFooter>&amp;LSSV-Zuffenhausen&amp;C
Anmeldung.SET(at)Klopstockstrasse.de&amp;R&amp;A / 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"/>
  <sheetViews>
    <sheetView topLeftCell="A7" zoomScaleNormal="100" zoomScaleSheetLayoutView="100" workbookViewId="0">
      <selection activeCell="B9" sqref="B9"/>
    </sheetView>
  </sheetViews>
  <sheetFormatPr baseColWidth="10" defaultColWidth="10.85546875" defaultRowHeight="12.75" x14ac:dyDescent="0.25"/>
  <cols>
    <col min="1" max="1" width="4" style="19" bestFit="1" customWidth="1"/>
    <col min="2" max="3" width="32.7109375" style="19" customWidth="1"/>
    <col min="4" max="7" width="4.7109375" style="19" customWidth="1"/>
    <col min="8" max="8" width="4.7109375" style="22" customWidth="1"/>
    <col min="9" max="23" width="4.7109375" style="19" customWidth="1"/>
    <col min="24" max="24" width="10.7109375" style="19" customWidth="1"/>
    <col min="25" max="40" width="10.85546875" style="19" customWidth="1"/>
    <col min="41" max="16384" width="10.85546875" style="19"/>
  </cols>
  <sheetData>
    <row r="1" spans="1:35" s="8" customFormat="1" ht="33.75" x14ac:dyDescent="0.25">
      <c r="A1" s="158" t="str">
        <f>'allg. Daten'!A1</f>
        <v>15. Schwäbischer Einradtag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1"/>
      <c r="W1" s="171"/>
    </row>
    <row r="2" spans="1:35" s="8" customFormat="1" ht="25.5" customHeight="1" x14ac:dyDescent="0.25">
      <c r="A2" s="160" t="str">
        <f>'allg. Daten'!B2</f>
        <v>29.- 30.03.2025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71"/>
      <c r="W2" s="171"/>
    </row>
    <row r="3" spans="1:35" s="8" customFormat="1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5" s="10" customFormat="1" ht="23.25" x14ac:dyDescent="0.35">
      <c r="A4" s="172" t="s">
        <v>20</v>
      </c>
      <c r="B4" s="172"/>
      <c r="C4" s="173" t="str">
        <f>'allg. Daten'!C6</f>
        <v>Verein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35" s="8" customFormat="1" ht="15.75" customHeight="1" thickBot="1" x14ac:dyDescent="0.3">
      <c r="A5" s="175"/>
      <c r="B5" s="176"/>
      <c r="C5" s="176"/>
      <c r="D5" s="176"/>
      <c r="E5" s="176"/>
      <c r="F5" s="176"/>
      <c r="G5" s="177"/>
      <c r="H5" s="177"/>
      <c r="I5" s="177"/>
      <c r="J5" s="177"/>
      <c r="K5" s="177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35" s="12" customFormat="1" ht="15" customHeight="1" x14ac:dyDescent="0.25">
      <c r="A6" s="11"/>
      <c r="B6" s="11"/>
      <c r="C6" s="11"/>
      <c r="D6" s="167" t="s">
        <v>145</v>
      </c>
      <c r="E6" s="168"/>
      <c r="F6" s="168"/>
      <c r="G6" s="168"/>
      <c r="H6" s="169"/>
      <c r="I6" s="167" t="s">
        <v>146</v>
      </c>
      <c r="J6" s="168"/>
      <c r="K6" s="168"/>
      <c r="L6" s="168"/>
      <c r="M6" s="169"/>
      <c r="N6" s="167" t="s">
        <v>147</v>
      </c>
      <c r="O6" s="168"/>
      <c r="P6" s="168"/>
      <c r="Q6" s="168"/>
      <c r="R6" s="169"/>
      <c r="S6" s="167" t="s">
        <v>148</v>
      </c>
      <c r="T6" s="168">
        <v>11</v>
      </c>
      <c r="U6" s="168">
        <v>12</v>
      </c>
      <c r="V6" s="168">
        <v>13</v>
      </c>
      <c r="W6" s="169">
        <v>14</v>
      </c>
      <c r="X6" s="99"/>
      <c r="AH6" s="13"/>
      <c r="AI6" s="14"/>
    </row>
    <row r="7" spans="1:35" ht="183" x14ac:dyDescent="0.25">
      <c r="A7" s="119" t="s">
        <v>21</v>
      </c>
      <c r="B7" s="120" t="s">
        <v>22</v>
      </c>
      <c r="C7" s="120" t="s">
        <v>23</v>
      </c>
      <c r="D7" s="74" t="s">
        <v>149</v>
      </c>
      <c r="E7" s="77" t="s">
        <v>150</v>
      </c>
      <c r="F7" s="16" t="s">
        <v>151</v>
      </c>
      <c r="G7" s="77" t="s">
        <v>152</v>
      </c>
      <c r="H7" s="73" t="s">
        <v>153</v>
      </c>
      <c r="I7" s="74" t="s">
        <v>149</v>
      </c>
      <c r="J7" s="77" t="s">
        <v>154</v>
      </c>
      <c r="K7" s="16" t="s">
        <v>155</v>
      </c>
      <c r="L7" s="77" t="s">
        <v>156</v>
      </c>
      <c r="M7" s="73" t="s">
        <v>157</v>
      </c>
      <c r="N7" s="74" t="s">
        <v>158</v>
      </c>
      <c r="O7" s="77" t="s">
        <v>179</v>
      </c>
      <c r="P7" s="16" t="s">
        <v>159</v>
      </c>
      <c r="Q7" s="77" t="s">
        <v>160</v>
      </c>
      <c r="R7" s="73" t="s">
        <v>161</v>
      </c>
      <c r="S7" s="74" t="s">
        <v>162</v>
      </c>
      <c r="T7" s="77" t="s">
        <v>163</v>
      </c>
      <c r="U7" s="16" t="s">
        <v>164</v>
      </c>
      <c r="V7" s="77" t="s">
        <v>158</v>
      </c>
      <c r="W7" s="73" t="s">
        <v>165</v>
      </c>
      <c r="X7" s="100" t="s">
        <v>188</v>
      </c>
      <c r="Y7" s="71"/>
      <c r="Z7" s="71"/>
      <c r="AA7" s="71"/>
      <c r="AB7" s="71"/>
      <c r="AC7" s="71"/>
      <c r="AD7" s="71"/>
      <c r="AE7" s="71"/>
      <c r="AF7" s="71"/>
      <c r="AG7" s="71"/>
      <c r="AH7" s="17"/>
      <c r="AI7" s="18"/>
    </row>
    <row r="8" spans="1:35" x14ac:dyDescent="0.25">
      <c r="A8" s="75">
        <v>0</v>
      </c>
      <c r="B8" s="76">
        <f t="shared" ref="B8:W8" si="0">COUNTA(B9:B68)</f>
        <v>0</v>
      </c>
      <c r="C8" s="76">
        <f t="shared" si="0"/>
        <v>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  <c r="R8" s="76">
        <f t="shared" si="0"/>
        <v>0</v>
      </c>
      <c r="S8" s="76">
        <f t="shared" si="0"/>
        <v>0</v>
      </c>
      <c r="T8" s="76">
        <f t="shared" si="0"/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101">
        <f>SUM(X9:X68)</f>
        <v>0</v>
      </c>
    </row>
    <row r="9" spans="1:35" s="21" customFormat="1" ht="15" customHeight="1" x14ac:dyDescent="0.25">
      <c r="A9" s="109">
        <v>1</v>
      </c>
      <c r="B9" s="104"/>
      <c r="C9" s="104"/>
      <c r="D9" s="105"/>
      <c r="E9" s="106"/>
      <c r="F9" s="106"/>
      <c r="G9" s="106"/>
      <c r="H9" s="107"/>
      <c r="I9" s="105"/>
      <c r="J9" s="106"/>
      <c r="K9" s="106"/>
      <c r="L9" s="106"/>
      <c r="M9" s="107"/>
      <c r="N9" s="105"/>
      <c r="O9" s="106"/>
      <c r="P9" s="106"/>
      <c r="Q9" s="106"/>
      <c r="R9" s="107"/>
      <c r="S9" s="105"/>
      <c r="T9" s="106"/>
      <c r="U9" s="106"/>
      <c r="V9" s="106"/>
      <c r="W9" s="107"/>
      <c r="X9" s="20" t="str">
        <f t="shared" ref="X9:X40" si="1">IF(COUNTA(D9:W9)&gt;0,Kosten_WS,"")</f>
        <v/>
      </c>
    </row>
    <row r="10" spans="1:35" s="21" customFormat="1" ht="15" customHeight="1" x14ac:dyDescent="0.25">
      <c r="A10" s="110">
        <f t="shared" ref="A10:A68" si="2">SUM(A9,1)</f>
        <v>2</v>
      </c>
      <c r="B10" s="104"/>
      <c r="C10" s="104"/>
      <c r="D10" s="105"/>
      <c r="E10" s="106"/>
      <c r="F10" s="106"/>
      <c r="G10" s="106"/>
      <c r="H10" s="107"/>
      <c r="I10" s="105"/>
      <c r="J10" s="106"/>
      <c r="K10" s="106"/>
      <c r="L10" s="106"/>
      <c r="M10" s="107"/>
      <c r="N10" s="105"/>
      <c r="O10" s="106"/>
      <c r="P10" s="106"/>
      <c r="Q10" s="106"/>
      <c r="R10" s="107"/>
      <c r="S10" s="105"/>
      <c r="T10" s="106"/>
      <c r="U10" s="106"/>
      <c r="V10" s="106"/>
      <c r="W10" s="107"/>
      <c r="X10" s="20" t="str">
        <f t="shared" si="1"/>
        <v/>
      </c>
    </row>
    <row r="11" spans="1:35" s="21" customFormat="1" ht="15" customHeight="1" x14ac:dyDescent="0.25">
      <c r="A11" s="110">
        <f t="shared" si="2"/>
        <v>3</v>
      </c>
      <c r="B11" s="104"/>
      <c r="C11" s="104"/>
      <c r="D11" s="105"/>
      <c r="E11" s="106"/>
      <c r="F11" s="106"/>
      <c r="G11" s="106"/>
      <c r="H11" s="107"/>
      <c r="I11" s="105"/>
      <c r="J11" s="106"/>
      <c r="K11" s="106"/>
      <c r="L11" s="106"/>
      <c r="M11" s="107"/>
      <c r="N11" s="105"/>
      <c r="O11" s="106"/>
      <c r="P11" s="106"/>
      <c r="Q11" s="106"/>
      <c r="R11" s="107"/>
      <c r="S11" s="105"/>
      <c r="T11" s="106"/>
      <c r="U11" s="106"/>
      <c r="V11" s="106"/>
      <c r="W11" s="107"/>
      <c r="X11" s="20" t="str">
        <f t="shared" si="1"/>
        <v/>
      </c>
    </row>
    <row r="12" spans="1:35" s="21" customFormat="1" ht="15" customHeight="1" x14ac:dyDescent="0.25">
      <c r="A12" s="110">
        <f t="shared" si="2"/>
        <v>4</v>
      </c>
      <c r="B12" s="104"/>
      <c r="C12" s="104"/>
      <c r="D12" s="105"/>
      <c r="E12" s="106"/>
      <c r="F12" s="106"/>
      <c r="G12" s="106"/>
      <c r="H12" s="107"/>
      <c r="I12" s="105"/>
      <c r="J12" s="106"/>
      <c r="K12" s="106"/>
      <c r="L12" s="106"/>
      <c r="M12" s="107"/>
      <c r="N12" s="105"/>
      <c r="O12" s="106"/>
      <c r="P12" s="106"/>
      <c r="Q12" s="106"/>
      <c r="R12" s="107"/>
      <c r="S12" s="105"/>
      <c r="T12" s="106"/>
      <c r="U12" s="106"/>
      <c r="V12" s="106"/>
      <c r="W12" s="107"/>
      <c r="X12" s="20" t="str">
        <f t="shared" si="1"/>
        <v/>
      </c>
    </row>
    <row r="13" spans="1:35" s="21" customFormat="1" ht="15" customHeight="1" x14ac:dyDescent="0.25">
      <c r="A13" s="110">
        <f>SUM(A12,1)</f>
        <v>5</v>
      </c>
      <c r="B13" s="104"/>
      <c r="C13" s="104"/>
      <c r="D13" s="105"/>
      <c r="E13" s="106"/>
      <c r="F13" s="106"/>
      <c r="G13" s="106"/>
      <c r="H13" s="107"/>
      <c r="I13" s="105"/>
      <c r="J13" s="106"/>
      <c r="K13" s="106"/>
      <c r="L13" s="106"/>
      <c r="M13" s="107"/>
      <c r="N13" s="105"/>
      <c r="O13" s="106"/>
      <c r="P13" s="106"/>
      <c r="Q13" s="106"/>
      <c r="R13" s="107"/>
      <c r="S13" s="105"/>
      <c r="T13" s="106"/>
      <c r="U13" s="106"/>
      <c r="V13" s="106"/>
      <c r="W13" s="107"/>
      <c r="X13" s="20" t="str">
        <f t="shared" si="1"/>
        <v/>
      </c>
    </row>
    <row r="14" spans="1:35" s="21" customFormat="1" ht="15" customHeight="1" x14ac:dyDescent="0.25">
      <c r="A14" s="110">
        <f t="shared" si="2"/>
        <v>6</v>
      </c>
      <c r="B14" s="104"/>
      <c r="C14" s="104"/>
      <c r="D14" s="105"/>
      <c r="E14" s="106"/>
      <c r="F14" s="106"/>
      <c r="G14" s="106"/>
      <c r="H14" s="107"/>
      <c r="I14" s="105"/>
      <c r="J14" s="106"/>
      <c r="K14" s="106"/>
      <c r="L14" s="106"/>
      <c r="M14" s="107"/>
      <c r="N14" s="105"/>
      <c r="O14" s="106"/>
      <c r="P14" s="106"/>
      <c r="Q14" s="106"/>
      <c r="R14" s="107"/>
      <c r="S14" s="105"/>
      <c r="T14" s="106"/>
      <c r="U14" s="106"/>
      <c r="V14" s="106"/>
      <c r="W14" s="107"/>
      <c r="X14" s="20" t="str">
        <f t="shared" si="1"/>
        <v/>
      </c>
    </row>
    <row r="15" spans="1:35" s="21" customFormat="1" ht="15" customHeight="1" x14ac:dyDescent="0.25">
      <c r="A15" s="110">
        <f t="shared" si="2"/>
        <v>7</v>
      </c>
      <c r="B15" s="104"/>
      <c r="C15" s="104"/>
      <c r="D15" s="105"/>
      <c r="E15" s="106"/>
      <c r="F15" s="106"/>
      <c r="G15" s="106"/>
      <c r="H15" s="107"/>
      <c r="I15" s="105"/>
      <c r="J15" s="106"/>
      <c r="K15" s="106"/>
      <c r="L15" s="106"/>
      <c r="M15" s="107"/>
      <c r="N15" s="105"/>
      <c r="O15" s="106"/>
      <c r="P15" s="106"/>
      <c r="Q15" s="106"/>
      <c r="R15" s="107"/>
      <c r="S15" s="105"/>
      <c r="T15" s="106"/>
      <c r="U15" s="106"/>
      <c r="V15" s="106"/>
      <c r="W15" s="107"/>
      <c r="X15" s="20" t="str">
        <f t="shared" si="1"/>
        <v/>
      </c>
    </row>
    <row r="16" spans="1:35" s="21" customFormat="1" ht="15" customHeight="1" x14ac:dyDescent="0.25">
      <c r="A16" s="110">
        <f t="shared" si="2"/>
        <v>8</v>
      </c>
      <c r="B16" s="104"/>
      <c r="C16" s="104"/>
      <c r="D16" s="105"/>
      <c r="E16" s="106"/>
      <c r="F16" s="106"/>
      <c r="G16" s="106"/>
      <c r="H16" s="107"/>
      <c r="I16" s="105"/>
      <c r="J16" s="106"/>
      <c r="K16" s="106"/>
      <c r="L16" s="106"/>
      <c r="M16" s="107"/>
      <c r="N16" s="105"/>
      <c r="O16" s="106"/>
      <c r="P16" s="106"/>
      <c r="Q16" s="106"/>
      <c r="R16" s="107"/>
      <c r="S16" s="105"/>
      <c r="T16" s="106"/>
      <c r="U16" s="106"/>
      <c r="V16" s="106"/>
      <c r="W16" s="107"/>
      <c r="X16" s="20" t="str">
        <f t="shared" si="1"/>
        <v/>
      </c>
    </row>
    <row r="17" spans="1:24" s="21" customFormat="1" ht="15" customHeight="1" x14ac:dyDescent="0.25">
      <c r="A17" s="110">
        <f t="shared" si="2"/>
        <v>9</v>
      </c>
      <c r="B17" s="104"/>
      <c r="C17" s="104"/>
      <c r="D17" s="105"/>
      <c r="E17" s="106"/>
      <c r="F17" s="106"/>
      <c r="G17" s="106"/>
      <c r="H17" s="107"/>
      <c r="I17" s="105"/>
      <c r="J17" s="106"/>
      <c r="K17" s="106"/>
      <c r="L17" s="106"/>
      <c r="M17" s="107"/>
      <c r="N17" s="105"/>
      <c r="O17" s="106"/>
      <c r="P17" s="106"/>
      <c r="Q17" s="106"/>
      <c r="R17" s="107"/>
      <c r="S17" s="105"/>
      <c r="T17" s="106"/>
      <c r="U17" s="106"/>
      <c r="V17" s="106"/>
      <c r="W17" s="107"/>
      <c r="X17" s="20" t="str">
        <f t="shared" si="1"/>
        <v/>
      </c>
    </row>
    <row r="18" spans="1:24" s="21" customFormat="1" ht="15" customHeight="1" x14ac:dyDescent="0.25">
      <c r="A18" s="110">
        <f t="shared" si="2"/>
        <v>10</v>
      </c>
      <c r="B18" s="104"/>
      <c r="C18" s="104"/>
      <c r="D18" s="105"/>
      <c r="E18" s="106"/>
      <c r="F18" s="106"/>
      <c r="G18" s="106"/>
      <c r="H18" s="107"/>
      <c r="I18" s="105"/>
      <c r="J18" s="106"/>
      <c r="K18" s="106"/>
      <c r="L18" s="106"/>
      <c r="M18" s="107"/>
      <c r="N18" s="105"/>
      <c r="O18" s="106"/>
      <c r="P18" s="106"/>
      <c r="Q18" s="106"/>
      <c r="R18" s="107"/>
      <c r="S18" s="105"/>
      <c r="T18" s="106"/>
      <c r="U18" s="106"/>
      <c r="V18" s="106"/>
      <c r="W18" s="107"/>
      <c r="X18" s="20" t="str">
        <f t="shared" si="1"/>
        <v/>
      </c>
    </row>
    <row r="19" spans="1:24" s="21" customFormat="1" ht="15" customHeight="1" x14ac:dyDescent="0.25">
      <c r="A19" s="110">
        <f t="shared" si="2"/>
        <v>11</v>
      </c>
      <c r="B19" s="104"/>
      <c r="C19" s="104"/>
      <c r="D19" s="105"/>
      <c r="E19" s="106"/>
      <c r="F19" s="106"/>
      <c r="G19" s="106"/>
      <c r="H19" s="107"/>
      <c r="I19" s="105"/>
      <c r="J19" s="106"/>
      <c r="K19" s="106"/>
      <c r="L19" s="106"/>
      <c r="M19" s="107"/>
      <c r="N19" s="105"/>
      <c r="O19" s="106"/>
      <c r="P19" s="106"/>
      <c r="Q19" s="106"/>
      <c r="R19" s="107"/>
      <c r="S19" s="105"/>
      <c r="T19" s="106"/>
      <c r="U19" s="106"/>
      <c r="V19" s="106"/>
      <c r="W19" s="107"/>
      <c r="X19" s="20" t="str">
        <f t="shared" si="1"/>
        <v/>
      </c>
    </row>
    <row r="20" spans="1:24" s="21" customFormat="1" ht="15" customHeight="1" x14ac:dyDescent="0.25">
      <c r="A20" s="110">
        <f t="shared" si="2"/>
        <v>12</v>
      </c>
      <c r="B20" s="104"/>
      <c r="C20" s="104"/>
      <c r="D20" s="105"/>
      <c r="E20" s="106"/>
      <c r="F20" s="106"/>
      <c r="G20" s="106"/>
      <c r="H20" s="107"/>
      <c r="I20" s="105"/>
      <c r="J20" s="106"/>
      <c r="K20" s="106"/>
      <c r="L20" s="106"/>
      <c r="M20" s="107"/>
      <c r="N20" s="105"/>
      <c r="O20" s="106"/>
      <c r="P20" s="106"/>
      <c r="Q20" s="106"/>
      <c r="R20" s="107"/>
      <c r="S20" s="105"/>
      <c r="T20" s="106"/>
      <c r="U20" s="106"/>
      <c r="V20" s="106"/>
      <c r="W20" s="107"/>
      <c r="X20" s="20" t="str">
        <f t="shared" si="1"/>
        <v/>
      </c>
    </row>
    <row r="21" spans="1:24" s="21" customFormat="1" ht="15" customHeight="1" x14ac:dyDescent="0.25">
      <c r="A21" s="110">
        <f t="shared" si="2"/>
        <v>13</v>
      </c>
      <c r="B21" s="104"/>
      <c r="C21" s="104"/>
      <c r="D21" s="105"/>
      <c r="E21" s="106"/>
      <c r="F21" s="106"/>
      <c r="G21" s="106"/>
      <c r="H21" s="107"/>
      <c r="I21" s="105"/>
      <c r="J21" s="106"/>
      <c r="K21" s="106"/>
      <c r="L21" s="106"/>
      <c r="M21" s="107"/>
      <c r="N21" s="105"/>
      <c r="O21" s="106"/>
      <c r="P21" s="106"/>
      <c r="Q21" s="106"/>
      <c r="R21" s="107"/>
      <c r="S21" s="105"/>
      <c r="T21" s="106"/>
      <c r="U21" s="106"/>
      <c r="V21" s="106"/>
      <c r="W21" s="107"/>
      <c r="X21" s="20" t="str">
        <f t="shared" si="1"/>
        <v/>
      </c>
    </row>
    <row r="22" spans="1:24" s="21" customFormat="1" ht="15" customHeight="1" x14ac:dyDescent="0.25">
      <c r="A22" s="110">
        <f t="shared" si="2"/>
        <v>14</v>
      </c>
      <c r="B22" s="104"/>
      <c r="C22" s="104"/>
      <c r="D22" s="105"/>
      <c r="E22" s="106"/>
      <c r="F22" s="106"/>
      <c r="G22" s="106"/>
      <c r="H22" s="107"/>
      <c r="I22" s="105"/>
      <c r="J22" s="106"/>
      <c r="K22" s="106"/>
      <c r="L22" s="106"/>
      <c r="M22" s="107"/>
      <c r="N22" s="105"/>
      <c r="O22" s="106"/>
      <c r="P22" s="106"/>
      <c r="Q22" s="106"/>
      <c r="R22" s="107"/>
      <c r="S22" s="105"/>
      <c r="T22" s="106"/>
      <c r="U22" s="106"/>
      <c r="V22" s="106"/>
      <c r="W22" s="107"/>
      <c r="X22" s="20" t="str">
        <f t="shared" si="1"/>
        <v/>
      </c>
    </row>
    <row r="23" spans="1:24" s="21" customFormat="1" ht="15" customHeight="1" x14ac:dyDescent="0.25">
      <c r="A23" s="110">
        <f t="shared" si="2"/>
        <v>15</v>
      </c>
      <c r="B23" s="104"/>
      <c r="C23" s="104"/>
      <c r="D23" s="105"/>
      <c r="E23" s="106"/>
      <c r="F23" s="106"/>
      <c r="G23" s="106"/>
      <c r="H23" s="107"/>
      <c r="I23" s="105"/>
      <c r="J23" s="106"/>
      <c r="K23" s="106"/>
      <c r="L23" s="106"/>
      <c r="M23" s="107"/>
      <c r="N23" s="105"/>
      <c r="O23" s="106"/>
      <c r="P23" s="106"/>
      <c r="Q23" s="106"/>
      <c r="R23" s="107"/>
      <c r="S23" s="105"/>
      <c r="T23" s="106"/>
      <c r="U23" s="106"/>
      <c r="V23" s="106"/>
      <c r="W23" s="107"/>
      <c r="X23" s="20" t="str">
        <f t="shared" si="1"/>
        <v/>
      </c>
    </row>
    <row r="24" spans="1:24" s="21" customFormat="1" ht="15" customHeight="1" x14ac:dyDescent="0.25">
      <c r="A24" s="110">
        <f t="shared" si="2"/>
        <v>16</v>
      </c>
      <c r="B24" s="104"/>
      <c r="C24" s="104"/>
      <c r="D24" s="105"/>
      <c r="E24" s="106"/>
      <c r="F24" s="106"/>
      <c r="G24" s="106"/>
      <c r="H24" s="107"/>
      <c r="I24" s="105"/>
      <c r="J24" s="106"/>
      <c r="K24" s="106"/>
      <c r="L24" s="106"/>
      <c r="M24" s="107"/>
      <c r="N24" s="105"/>
      <c r="O24" s="106"/>
      <c r="P24" s="106"/>
      <c r="Q24" s="106"/>
      <c r="R24" s="107"/>
      <c r="S24" s="105"/>
      <c r="T24" s="106"/>
      <c r="U24" s="106"/>
      <c r="V24" s="106"/>
      <c r="W24" s="107"/>
      <c r="X24" s="20" t="str">
        <f t="shared" si="1"/>
        <v/>
      </c>
    </row>
    <row r="25" spans="1:24" s="21" customFormat="1" ht="15" customHeight="1" x14ac:dyDescent="0.25">
      <c r="A25" s="110">
        <f t="shared" si="2"/>
        <v>17</v>
      </c>
      <c r="B25" s="104"/>
      <c r="C25" s="104"/>
      <c r="D25" s="105"/>
      <c r="E25" s="106"/>
      <c r="F25" s="106"/>
      <c r="G25" s="106"/>
      <c r="H25" s="107"/>
      <c r="I25" s="105"/>
      <c r="J25" s="106"/>
      <c r="K25" s="106"/>
      <c r="L25" s="106"/>
      <c r="M25" s="107"/>
      <c r="N25" s="105"/>
      <c r="O25" s="106"/>
      <c r="P25" s="106"/>
      <c r="Q25" s="106"/>
      <c r="R25" s="107"/>
      <c r="S25" s="105"/>
      <c r="T25" s="106"/>
      <c r="U25" s="106"/>
      <c r="V25" s="106"/>
      <c r="W25" s="107"/>
      <c r="X25" s="20" t="str">
        <f t="shared" si="1"/>
        <v/>
      </c>
    </row>
    <row r="26" spans="1:24" s="21" customFormat="1" ht="15" customHeight="1" x14ac:dyDescent="0.25">
      <c r="A26" s="110">
        <f t="shared" si="2"/>
        <v>18</v>
      </c>
      <c r="B26" s="104"/>
      <c r="C26" s="104"/>
      <c r="D26" s="105"/>
      <c r="E26" s="106"/>
      <c r="F26" s="106"/>
      <c r="G26" s="106"/>
      <c r="H26" s="107"/>
      <c r="I26" s="105"/>
      <c r="J26" s="106"/>
      <c r="K26" s="106"/>
      <c r="L26" s="106"/>
      <c r="M26" s="107"/>
      <c r="N26" s="105"/>
      <c r="O26" s="106"/>
      <c r="P26" s="106"/>
      <c r="Q26" s="106"/>
      <c r="R26" s="107"/>
      <c r="S26" s="105"/>
      <c r="T26" s="106"/>
      <c r="U26" s="106"/>
      <c r="V26" s="106"/>
      <c r="W26" s="107"/>
      <c r="X26" s="20" t="str">
        <f t="shared" si="1"/>
        <v/>
      </c>
    </row>
    <row r="27" spans="1:24" s="21" customFormat="1" ht="15" customHeight="1" x14ac:dyDescent="0.25">
      <c r="A27" s="110">
        <f t="shared" si="2"/>
        <v>19</v>
      </c>
      <c r="B27" s="104"/>
      <c r="C27" s="104"/>
      <c r="D27" s="105"/>
      <c r="E27" s="106"/>
      <c r="F27" s="106"/>
      <c r="G27" s="106"/>
      <c r="H27" s="107"/>
      <c r="I27" s="105"/>
      <c r="J27" s="106"/>
      <c r="K27" s="106"/>
      <c r="L27" s="106"/>
      <c r="M27" s="107"/>
      <c r="N27" s="105"/>
      <c r="O27" s="106"/>
      <c r="P27" s="106"/>
      <c r="Q27" s="106"/>
      <c r="R27" s="107"/>
      <c r="S27" s="105"/>
      <c r="T27" s="106"/>
      <c r="U27" s="106"/>
      <c r="V27" s="106"/>
      <c r="W27" s="107"/>
      <c r="X27" s="20" t="str">
        <f t="shared" si="1"/>
        <v/>
      </c>
    </row>
    <row r="28" spans="1:24" s="21" customFormat="1" ht="15" customHeight="1" x14ac:dyDescent="0.25">
      <c r="A28" s="110">
        <f t="shared" si="2"/>
        <v>20</v>
      </c>
      <c r="B28" s="104"/>
      <c r="C28" s="104"/>
      <c r="D28" s="105"/>
      <c r="E28" s="106"/>
      <c r="F28" s="106"/>
      <c r="G28" s="106"/>
      <c r="H28" s="107"/>
      <c r="I28" s="105"/>
      <c r="J28" s="106"/>
      <c r="K28" s="106"/>
      <c r="L28" s="106"/>
      <c r="M28" s="107"/>
      <c r="N28" s="105"/>
      <c r="O28" s="106"/>
      <c r="P28" s="106"/>
      <c r="Q28" s="106"/>
      <c r="R28" s="107"/>
      <c r="S28" s="105"/>
      <c r="T28" s="106"/>
      <c r="U28" s="106"/>
      <c r="V28" s="106"/>
      <c r="W28" s="107"/>
      <c r="X28" s="20" t="str">
        <f t="shared" si="1"/>
        <v/>
      </c>
    </row>
    <row r="29" spans="1:24" s="21" customFormat="1" ht="15" customHeight="1" x14ac:dyDescent="0.25">
      <c r="A29" s="110">
        <f t="shared" si="2"/>
        <v>21</v>
      </c>
      <c r="B29" s="104"/>
      <c r="C29" s="104"/>
      <c r="D29" s="105"/>
      <c r="E29" s="106"/>
      <c r="F29" s="106"/>
      <c r="G29" s="106"/>
      <c r="H29" s="107"/>
      <c r="I29" s="105"/>
      <c r="J29" s="106"/>
      <c r="K29" s="106"/>
      <c r="L29" s="106"/>
      <c r="M29" s="107"/>
      <c r="N29" s="105"/>
      <c r="O29" s="106"/>
      <c r="P29" s="106"/>
      <c r="Q29" s="106"/>
      <c r="R29" s="107"/>
      <c r="S29" s="105"/>
      <c r="T29" s="106"/>
      <c r="U29" s="106"/>
      <c r="V29" s="106"/>
      <c r="W29" s="107"/>
      <c r="X29" s="20" t="str">
        <f t="shared" si="1"/>
        <v/>
      </c>
    </row>
    <row r="30" spans="1:24" s="21" customFormat="1" ht="15" customHeight="1" x14ac:dyDescent="0.25">
      <c r="A30" s="110">
        <f t="shared" si="2"/>
        <v>22</v>
      </c>
      <c r="B30" s="104"/>
      <c r="C30" s="104"/>
      <c r="D30" s="105"/>
      <c r="E30" s="106"/>
      <c r="F30" s="106"/>
      <c r="G30" s="106"/>
      <c r="H30" s="107"/>
      <c r="I30" s="105"/>
      <c r="J30" s="106"/>
      <c r="K30" s="106"/>
      <c r="L30" s="106"/>
      <c r="M30" s="107"/>
      <c r="N30" s="105"/>
      <c r="O30" s="106"/>
      <c r="P30" s="106"/>
      <c r="Q30" s="106"/>
      <c r="R30" s="107"/>
      <c r="S30" s="105"/>
      <c r="T30" s="106"/>
      <c r="U30" s="106"/>
      <c r="V30" s="106"/>
      <c r="W30" s="107"/>
      <c r="X30" s="20" t="str">
        <f t="shared" si="1"/>
        <v/>
      </c>
    </row>
    <row r="31" spans="1:24" s="21" customFormat="1" ht="15" customHeight="1" x14ac:dyDescent="0.25">
      <c r="A31" s="110">
        <f t="shared" si="2"/>
        <v>23</v>
      </c>
      <c r="B31" s="104"/>
      <c r="C31" s="104"/>
      <c r="D31" s="105"/>
      <c r="E31" s="106"/>
      <c r="F31" s="106"/>
      <c r="G31" s="106"/>
      <c r="H31" s="107"/>
      <c r="I31" s="105"/>
      <c r="J31" s="106"/>
      <c r="K31" s="106"/>
      <c r="L31" s="106"/>
      <c r="M31" s="107"/>
      <c r="N31" s="105"/>
      <c r="O31" s="106"/>
      <c r="P31" s="106"/>
      <c r="Q31" s="106"/>
      <c r="R31" s="107"/>
      <c r="S31" s="105"/>
      <c r="T31" s="106"/>
      <c r="U31" s="106"/>
      <c r="V31" s="106"/>
      <c r="W31" s="107"/>
      <c r="X31" s="20" t="str">
        <f t="shared" si="1"/>
        <v/>
      </c>
    </row>
    <row r="32" spans="1:24" s="21" customFormat="1" ht="15" customHeight="1" x14ac:dyDescent="0.25">
      <c r="A32" s="110">
        <f t="shared" si="2"/>
        <v>24</v>
      </c>
      <c r="B32" s="104"/>
      <c r="C32" s="104"/>
      <c r="D32" s="105"/>
      <c r="E32" s="106"/>
      <c r="F32" s="106"/>
      <c r="G32" s="106"/>
      <c r="H32" s="107"/>
      <c r="I32" s="105"/>
      <c r="J32" s="106"/>
      <c r="K32" s="106"/>
      <c r="L32" s="106"/>
      <c r="M32" s="107"/>
      <c r="N32" s="105"/>
      <c r="O32" s="106"/>
      <c r="P32" s="106"/>
      <c r="Q32" s="106"/>
      <c r="R32" s="107"/>
      <c r="S32" s="105"/>
      <c r="T32" s="106"/>
      <c r="U32" s="106"/>
      <c r="V32" s="106"/>
      <c r="W32" s="107"/>
      <c r="X32" s="20" t="str">
        <f t="shared" si="1"/>
        <v/>
      </c>
    </row>
    <row r="33" spans="1:24" ht="15" customHeight="1" x14ac:dyDescent="0.25">
      <c r="A33" s="110">
        <f t="shared" si="2"/>
        <v>25</v>
      </c>
      <c r="B33" s="104"/>
      <c r="C33" s="104"/>
      <c r="D33" s="105"/>
      <c r="E33" s="106"/>
      <c r="F33" s="106"/>
      <c r="G33" s="106"/>
      <c r="H33" s="107"/>
      <c r="I33" s="105"/>
      <c r="J33" s="106"/>
      <c r="K33" s="106"/>
      <c r="L33" s="106"/>
      <c r="M33" s="107"/>
      <c r="N33" s="105"/>
      <c r="O33" s="106"/>
      <c r="P33" s="106"/>
      <c r="Q33" s="106"/>
      <c r="R33" s="107"/>
      <c r="S33" s="105"/>
      <c r="T33" s="106"/>
      <c r="U33" s="106"/>
      <c r="V33" s="106"/>
      <c r="W33" s="107"/>
      <c r="X33" s="20" t="str">
        <f t="shared" si="1"/>
        <v/>
      </c>
    </row>
    <row r="34" spans="1:24" ht="15" customHeight="1" x14ac:dyDescent="0.25">
      <c r="A34" s="110">
        <f t="shared" si="2"/>
        <v>26</v>
      </c>
      <c r="B34" s="104"/>
      <c r="C34" s="104"/>
      <c r="D34" s="105"/>
      <c r="E34" s="106"/>
      <c r="F34" s="106"/>
      <c r="G34" s="106"/>
      <c r="H34" s="107"/>
      <c r="I34" s="105"/>
      <c r="J34" s="106"/>
      <c r="K34" s="106"/>
      <c r="L34" s="106"/>
      <c r="M34" s="107"/>
      <c r="N34" s="105"/>
      <c r="O34" s="106"/>
      <c r="P34" s="106"/>
      <c r="Q34" s="106"/>
      <c r="R34" s="107"/>
      <c r="S34" s="105"/>
      <c r="T34" s="106"/>
      <c r="U34" s="106"/>
      <c r="V34" s="106"/>
      <c r="W34" s="107"/>
      <c r="X34" s="20" t="str">
        <f t="shared" si="1"/>
        <v/>
      </c>
    </row>
    <row r="35" spans="1:24" ht="15" customHeight="1" x14ac:dyDescent="0.25">
      <c r="A35" s="110">
        <f t="shared" si="2"/>
        <v>27</v>
      </c>
      <c r="B35" s="104"/>
      <c r="C35" s="104"/>
      <c r="D35" s="105"/>
      <c r="E35" s="106"/>
      <c r="F35" s="106"/>
      <c r="G35" s="106"/>
      <c r="H35" s="107"/>
      <c r="I35" s="105"/>
      <c r="J35" s="106"/>
      <c r="K35" s="106"/>
      <c r="L35" s="106"/>
      <c r="M35" s="107"/>
      <c r="N35" s="105"/>
      <c r="O35" s="106"/>
      <c r="P35" s="106"/>
      <c r="Q35" s="106"/>
      <c r="R35" s="107"/>
      <c r="S35" s="105"/>
      <c r="T35" s="106"/>
      <c r="U35" s="106"/>
      <c r="V35" s="106"/>
      <c r="W35" s="107"/>
      <c r="X35" s="20" t="str">
        <f t="shared" si="1"/>
        <v/>
      </c>
    </row>
    <row r="36" spans="1:24" ht="15" customHeight="1" x14ac:dyDescent="0.25">
      <c r="A36" s="110">
        <f t="shared" si="2"/>
        <v>28</v>
      </c>
      <c r="B36" s="104"/>
      <c r="C36" s="104"/>
      <c r="D36" s="105"/>
      <c r="E36" s="106"/>
      <c r="F36" s="106"/>
      <c r="G36" s="106"/>
      <c r="H36" s="107"/>
      <c r="I36" s="105"/>
      <c r="J36" s="106"/>
      <c r="K36" s="106"/>
      <c r="L36" s="106"/>
      <c r="M36" s="107"/>
      <c r="N36" s="105"/>
      <c r="O36" s="106"/>
      <c r="P36" s="106"/>
      <c r="Q36" s="106"/>
      <c r="R36" s="107"/>
      <c r="S36" s="105"/>
      <c r="T36" s="106"/>
      <c r="U36" s="106"/>
      <c r="V36" s="106"/>
      <c r="W36" s="107"/>
      <c r="X36" s="20" t="str">
        <f t="shared" si="1"/>
        <v/>
      </c>
    </row>
    <row r="37" spans="1:24" ht="15" customHeight="1" x14ac:dyDescent="0.25">
      <c r="A37" s="110">
        <f t="shared" si="2"/>
        <v>29</v>
      </c>
      <c r="B37" s="104"/>
      <c r="C37" s="104"/>
      <c r="D37" s="105"/>
      <c r="E37" s="106"/>
      <c r="F37" s="106"/>
      <c r="G37" s="106"/>
      <c r="H37" s="107"/>
      <c r="I37" s="105"/>
      <c r="J37" s="106"/>
      <c r="K37" s="106"/>
      <c r="L37" s="106"/>
      <c r="M37" s="107"/>
      <c r="N37" s="105"/>
      <c r="O37" s="106"/>
      <c r="P37" s="106"/>
      <c r="Q37" s="106"/>
      <c r="R37" s="107"/>
      <c r="S37" s="105"/>
      <c r="T37" s="106"/>
      <c r="U37" s="106"/>
      <c r="V37" s="106"/>
      <c r="W37" s="107"/>
      <c r="X37" s="20" t="str">
        <f t="shared" si="1"/>
        <v/>
      </c>
    </row>
    <row r="38" spans="1:24" ht="15" customHeight="1" x14ac:dyDescent="0.25">
      <c r="A38" s="110">
        <f t="shared" si="2"/>
        <v>30</v>
      </c>
      <c r="B38" s="104"/>
      <c r="C38" s="104"/>
      <c r="D38" s="105"/>
      <c r="E38" s="106"/>
      <c r="F38" s="106"/>
      <c r="G38" s="106"/>
      <c r="H38" s="107"/>
      <c r="I38" s="105"/>
      <c r="J38" s="106"/>
      <c r="K38" s="106"/>
      <c r="L38" s="106"/>
      <c r="M38" s="107"/>
      <c r="N38" s="105"/>
      <c r="O38" s="106"/>
      <c r="P38" s="106"/>
      <c r="Q38" s="106"/>
      <c r="R38" s="107"/>
      <c r="S38" s="105"/>
      <c r="T38" s="106"/>
      <c r="U38" s="106"/>
      <c r="V38" s="106"/>
      <c r="W38" s="107"/>
      <c r="X38" s="20" t="str">
        <f t="shared" si="1"/>
        <v/>
      </c>
    </row>
    <row r="39" spans="1:24" ht="15" customHeight="1" x14ac:dyDescent="0.25">
      <c r="A39" s="110">
        <f t="shared" si="2"/>
        <v>31</v>
      </c>
      <c r="B39" s="104"/>
      <c r="C39" s="104"/>
      <c r="D39" s="105"/>
      <c r="E39" s="106"/>
      <c r="F39" s="106"/>
      <c r="G39" s="106"/>
      <c r="H39" s="107"/>
      <c r="I39" s="105"/>
      <c r="J39" s="106"/>
      <c r="K39" s="106"/>
      <c r="L39" s="106"/>
      <c r="M39" s="107"/>
      <c r="N39" s="105"/>
      <c r="O39" s="106"/>
      <c r="P39" s="106"/>
      <c r="Q39" s="106"/>
      <c r="R39" s="107"/>
      <c r="S39" s="105"/>
      <c r="T39" s="106"/>
      <c r="U39" s="106"/>
      <c r="V39" s="106"/>
      <c r="W39" s="107"/>
      <c r="X39" s="20" t="str">
        <f t="shared" si="1"/>
        <v/>
      </c>
    </row>
    <row r="40" spans="1:24" ht="15" customHeight="1" x14ac:dyDescent="0.25">
      <c r="A40" s="110">
        <f t="shared" si="2"/>
        <v>32</v>
      </c>
      <c r="B40" s="104"/>
      <c r="C40" s="104"/>
      <c r="D40" s="105"/>
      <c r="E40" s="106"/>
      <c r="F40" s="106"/>
      <c r="G40" s="106"/>
      <c r="H40" s="107"/>
      <c r="I40" s="105"/>
      <c r="J40" s="106"/>
      <c r="K40" s="106"/>
      <c r="L40" s="106"/>
      <c r="M40" s="107"/>
      <c r="N40" s="105"/>
      <c r="O40" s="106"/>
      <c r="P40" s="106"/>
      <c r="Q40" s="106"/>
      <c r="R40" s="107"/>
      <c r="S40" s="105"/>
      <c r="T40" s="106"/>
      <c r="U40" s="106"/>
      <c r="V40" s="106"/>
      <c r="W40" s="107"/>
      <c r="X40" s="20" t="str">
        <f t="shared" si="1"/>
        <v/>
      </c>
    </row>
    <row r="41" spans="1:24" ht="15" customHeight="1" x14ac:dyDescent="0.25">
      <c r="A41" s="110">
        <f t="shared" si="2"/>
        <v>33</v>
      </c>
      <c r="B41" s="104"/>
      <c r="C41" s="104"/>
      <c r="D41" s="105"/>
      <c r="E41" s="106"/>
      <c r="F41" s="106"/>
      <c r="G41" s="106"/>
      <c r="H41" s="107"/>
      <c r="I41" s="105"/>
      <c r="J41" s="106"/>
      <c r="K41" s="106"/>
      <c r="L41" s="106"/>
      <c r="M41" s="107"/>
      <c r="N41" s="105"/>
      <c r="O41" s="106"/>
      <c r="P41" s="106"/>
      <c r="Q41" s="106"/>
      <c r="R41" s="107"/>
      <c r="S41" s="105"/>
      <c r="T41" s="106"/>
      <c r="U41" s="106"/>
      <c r="V41" s="106"/>
      <c r="W41" s="107"/>
      <c r="X41" s="20" t="str">
        <f t="shared" ref="X41:X68" si="3">IF(COUNTA(D41:W41)&gt;0,Kosten_WS,"")</f>
        <v/>
      </c>
    </row>
    <row r="42" spans="1:24" ht="15" customHeight="1" x14ac:dyDescent="0.25">
      <c r="A42" s="110">
        <f t="shared" si="2"/>
        <v>34</v>
      </c>
      <c r="B42" s="104"/>
      <c r="C42" s="104"/>
      <c r="D42" s="105"/>
      <c r="E42" s="106"/>
      <c r="F42" s="106"/>
      <c r="G42" s="106"/>
      <c r="H42" s="107"/>
      <c r="I42" s="105"/>
      <c r="J42" s="106"/>
      <c r="K42" s="106"/>
      <c r="L42" s="106"/>
      <c r="M42" s="107"/>
      <c r="N42" s="105"/>
      <c r="O42" s="106"/>
      <c r="P42" s="106"/>
      <c r="Q42" s="106"/>
      <c r="R42" s="107"/>
      <c r="S42" s="105"/>
      <c r="T42" s="106"/>
      <c r="U42" s="106"/>
      <c r="V42" s="106"/>
      <c r="W42" s="107"/>
      <c r="X42" s="20" t="str">
        <f t="shared" si="3"/>
        <v/>
      </c>
    </row>
    <row r="43" spans="1:24" ht="15" customHeight="1" x14ac:dyDescent="0.25">
      <c r="A43" s="110">
        <f t="shared" si="2"/>
        <v>35</v>
      </c>
      <c r="B43" s="104"/>
      <c r="C43" s="104"/>
      <c r="D43" s="105"/>
      <c r="E43" s="106"/>
      <c r="F43" s="106"/>
      <c r="G43" s="106"/>
      <c r="H43" s="107"/>
      <c r="I43" s="105"/>
      <c r="J43" s="106"/>
      <c r="K43" s="106"/>
      <c r="L43" s="106"/>
      <c r="M43" s="107"/>
      <c r="N43" s="105"/>
      <c r="O43" s="106"/>
      <c r="P43" s="106"/>
      <c r="Q43" s="106"/>
      <c r="R43" s="107"/>
      <c r="S43" s="105"/>
      <c r="T43" s="106"/>
      <c r="U43" s="106"/>
      <c r="V43" s="106"/>
      <c r="W43" s="107"/>
      <c r="X43" s="20" t="str">
        <f t="shared" si="3"/>
        <v/>
      </c>
    </row>
    <row r="44" spans="1:24" ht="15" customHeight="1" x14ac:dyDescent="0.25">
      <c r="A44" s="110">
        <f t="shared" si="2"/>
        <v>36</v>
      </c>
      <c r="B44" s="104"/>
      <c r="C44" s="104"/>
      <c r="D44" s="105"/>
      <c r="E44" s="106"/>
      <c r="F44" s="106"/>
      <c r="G44" s="106"/>
      <c r="H44" s="107"/>
      <c r="I44" s="105"/>
      <c r="J44" s="106"/>
      <c r="K44" s="106"/>
      <c r="L44" s="106"/>
      <c r="M44" s="107"/>
      <c r="N44" s="105"/>
      <c r="O44" s="106"/>
      <c r="P44" s="106"/>
      <c r="Q44" s="106"/>
      <c r="R44" s="107"/>
      <c r="S44" s="105"/>
      <c r="T44" s="106"/>
      <c r="U44" s="106"/>
      <c r="V44" s="106"/>
      <c r="W44" s="107"/>
      <c r="X44" s="20" t="str">
        <f t="shared" si="3"/>
        <v/>
      </c>
    </row>
    <row r="45" spans="1:24" ht="15" customHeight="1" x14ac:dyDescent="0.25">
      <c r="A45" s="110">
        <f t="shared" si="2"/>
        <v>37</v>
      </c>
      <c r="B45" s="104"/>
      <c r="C45" s="104"/>
      <c r="D45" s="105"/>
      <c r="E45" s="106"/>
      <c r="F45" s="106"/>
      <c r="G45" s="106"/>
      <c r="H45" s="107"/>
      <c r="I45" s="105"/>
      <c r="J45" s="106"/>
      <c r="K45" s="106"/>
      <c r="L45" s="106"/>
      <c r="M45" s="107"/>
      <c r="N45" s="105"/>
      <c r="O45" s="106"/>
      <c r="P45" s="106"/>
      <c r="Q45" s="106"/>
      <c r="R45" s="107"/>
      <c r="S45" s="105"/>
      <c r="T45" s="106"/>
      <c r="U45" s="106"/>
      <c r="V45" s="106"/>
      <c r="W45" s="107"/>
      <c r="X45" s="20" t="str">
        <f t="shared" si="3"/>
        <v/>
      </c>
    </row>
    <row r="46" spans="1:24" ht="15" customHeight="1" x14ac:dyDescent="0.25">
      <c r="A46" s="110">
        <f t="shared" si="2"/>
        <v>38</v>
      </c>
      <c r="B46" s="104"/>
      <c r="C46" s="104"/>
      <c r="D46" s="105"/>
      <c r="E46" s="106"/>
      <c r="F46" s="106"/>
      <c r="G46" s="106"/>
      <c r="H46" s="107"/>
      <c r="I46" s="105"/>
      <c r="J46" s="106"/>
      <c r="K46" s="106"/>
      <c r="L46" s="106"/>
      <c r="M46" s="107"/>
      <c r="N46" s="105"/>
      <c r="O46" s="106"/>
      <c r="P46" s="106"/>
      <c r="Q46" s="106"/>
      <c r="R46" s="107"/>
      <c r="S46" s="105"/>
      <c r="T46" s="106"/>
      <c r="U46" s="106"/>
      <c r="V46" s="106"/>
      <c r="W46" s="107"/>
      <c r="X46" s="20" t="str">
        <f t="shared" si="3"/>
        <v/>
      </c>
    </row>
    <row r="47" spans="1:24" ht="15" customHeight="1" x14ac:dyDescent="0.25">
      <c r="A47" s="110">
        <f t="shared" si="2"/>
        <v>39</v>
      </c>
      <c r="B47" s="104"/>
      <c r="C47" s="104"/>
      <c r="D47" s="105"/>
      <c r="E47" s="106"/>
      <c r="F47" s="106"/>
      <c r="G47" s="106"/>
      <c r="H47" s="107"/>
      <c r="I47" s="105"/>
      <c r="J47" s="106"/>
      <c r="K47" s="106"/>
      <c r="L47" s="106"/>
      <c r="M47" s="107"/>
      <c r="N47" s="105"/>
      <c r="O47" s="106"/>
      <c r="P47" s="106"/>
      <c r="Q47" s="106"/>
      <c r="R47" s="107"/>
      <c r="S47" s="105"/>
      <c r="T47" s="106"/>
      <c r="U47" s="106"/>
      <c r="V47" s="106"/>
      <c r="W47" s="107"/>
      <c r="X47" s="20" t="str">
        <f t="shared" si="3"/>
        <v/>
      </c>
    </row>
    <row r="48" spans="1:24" ht="15" customHeight="1" x14ac:dyDescent="0.25">
      <c r="A48" s="110">
        <f t="shared" si="2"/>
        <v>40</v>
      </c>
      <c r="B48" s="104"/>
      <c r="C48" s="104"/>
      <c r="D48" s="105"/>
      <c r="E48" s="106"/>
      <c r="F48" s="106"/>
      <c r="G48" s="106"/>
      <c r="H48" s="107"/>
      <c r="I48" s="105"/>
      <c r="J48" s="106"/>
      <c r="K48" s="106"/>
      <c r="L48" s="106"/>
      <c r="M48" s="107"/>
      <c r="N48" s="105"/>
      <c r="O48" s="106"/>
      <c r="P48" s="106"/>
      <c r="Q48" s="106"/>
      <c r="R48" s="107"/>
      <c r="S48" s="105"/>
      <c r="T48" s="106"/>
      <c r="U48" s="106"/>
      <c r="V48" s="106"/>
      <c r="W48" s="107"/>
      <c r="X48" s="20" t="str">
        <f t="shared" si="3"/>
        <v/>
      </c>
    </row>
    <row r="49" spans="1:24" ht="15" customHeight="1" x14ac:dyDescent="0.25">
      <c r="A49" s="110">
        <f t="shared" si="2"/>
        <v>41</v>
      </c>
      <c r="B49" s="104"/>
      <c r="C49" s="104"/>
      <c r="D49" s="105"/>
      <c r="E49" s="106"/>
      <c r="F49" s="106"/>
      <c r="G49" s="106"/>
      <c r="H49" s="107"/>
      <c r="I49" s="105"/>
      <c r="J49" s="106"/>
      <c r="K49" s="106"/>
      <c r="L49" s="106"/>
      <c r="M49" s="107"/>
      <c r="N49" s="105"/>
      <c r="O49" s="106"/>
      <c r="P49" s="106"/>
      <c r="Q49" s="106"/>
      <c r="R49" s="107"/>
      <c r="S49" s="105"/>
      <c r="T49" s="106"/>
      <c r="U49" s="106"/>
      <c r="V49" s="106"/>
      <c r="W49" s="107"/>
      <c r="X49" s="20" t="str">
        <f t="shared" si="3"/>
        <v/>
      </c>
    </row>
    <row r="50" spans="1:24" ht="15" customHeight="1" x14ac:dyDescent="0.25">
      <c r="A50" s="110">
        <f t="shared" si="2"/>
        <v>42</v>
      </c>
      <c r="B50" s="104"/>
      <c r="C50" s="104"/>
      <c r="D50" s="105"/>
      <c r="E50" s="106"/>
      <c r="F50" s="106"/>
      <c r="G50" s="106"/>
      <c r="H50" s="107"/>
      <c r="I50" s="105"/>
      <c r="J50" s="106"/>
      <c r="K50" s="106"/>
      <c r="L50" s="106"/>
      <c r="M50" s="107"/>
      <c r="N50" s="105"/>
      <c r="O50" s="106"/>
      <c r="P50" s="106"/>
      <c r="Q50" s="106"/>
      <c r="R50" s="107"/>
      <c r="S50" s="105"/>
      <c r="T50" s="106"/>
      <c r="U50" s="106"/>
      <c r="V50" s="106"/>
      <c r="W50" s="107"/>
      <c r="X50" s="20" t="str">
        <f t="shared" si="3"/>
        <v/>
      </c>
    </row>
    <row r="51" spans="1:24" ht="15" customHeight="1" x14ac:dyDescent="0.25">
      <c r="A51" s="110">
        <f t="shared" si="2"/>
        <v>43</v>
      </c>
      <c r="B51" s="104"/>
      <c r="C51" s="104"/>
      <c r="D51" s="105"/>
      <c r="E51" s="106"/>
      <c r="F51" s="106"/>
      <c r="G51" s="106"/>
      <c r="H51" s="107"/>
      <c r="I51" s="105"/>
      <c r="J51" s="106"/>
      <c r="K51" s="106"/>
      <c r="L51" s="106"/>
      <c r="M51" s="107"/>
      <c r="N51" s="105"/>
      <c r="O51" s="106"/>
      <c r="P51" s="106"/>
      <c r="Q51" s="106"/>
      <c r="R51" s="107"/>
      <c r="S51" s="105"/>
      <c r="T51" s="106"/>
      <c r="U51" s="106"/>
      <c r="V51" s="106"/>
      <c r="W51" s="107"/>
      <c r="X51" s="20" t="str">
        <f t="shared" si="3"/>
        <v/>
      </c>
    </row>
    <row r="52" spans="1:24" ht="15" customHeight="1" x14ac:dyDescent="0.25">
      <c r="A52" s="110">
        <f t="shared" si="2"/>
        <v>44</v>
      </c>
      <c r="B52" s="104"/>
      <c r="C52" s="104"/>
      <c r="D52" s="105"/>
      <c r="E52" s="106"/>
      <c r="F52" s="106"/>
      <c r="G52" s="106"/>
      <c r="H52" s="107"/>
      <c r="I52" s="105"/>
      <c r="J52" s="106"/>
      <c r="K52" s="106"/>
      <c r="L52" s="106"/>
      <c r="M52" s="107"/>
      <c r="N52" s="105"/>
      <c r="O52" s="106"/>
      <c r="P52" s="106"/>
      <c r="Q52" s="106"/>
      <c r="R52" s="107"/>
      <c r="S52" s="105"/>
      <c r="T52" s="106"/>
      <c r="U52" s="106"/>
      <c r="V52" s="106"/>
      <c r="W52" s="107"/>
      <c r="X52" s="20" t="str">
        <f t="shared" si="3"/>
        <v/>
      </c>
    </row>
    <row r="53" spans="1:24" ht="15" customHeight="1" x14ac:dyDescent="0.25">
      <c r="A53" s="110">
        <f t="shared" si="2"/>
        <v>45</v>
      </c>
      <c r="B53" s="104"/>
      <c r="C53" s="104"/>
      <c r="D53" s="105"/>
      <c r="E53" s="106"/>
      <c r="F53" s="106"/>
      <c r="G53" s="106"/>
      <c r="H53" s="107"/>
      <c r="I53" s="105"/>
      <c r="J53" s="106"/>
      <c r="K53" s="106"/>
      <c r="L53" s="106"/>
      <c r="M53" s="107"/>
      <c r="N53" s="105"/>
      <c r="O53" s="106"/>
      <c r="P53" s="106"/>
      <c r="Q53" s="106"/>
      <c r="R53" s="107"/>
      <c r="S53" s="105"/>
      <c r="T53" s="106"/>
      <c r="U53" s="106"/>
      <c r="V53" s="106"/>
      <c r="W53" s="107"/>
      <c r="X53" s="20" t="str">
        <f t="shared" si="3"/>
        <v/>
      </c>
    </row>
    <row r="54" spans="1:24" ht="15" customHeight="1" x14ac:dyDescent="0.25">
      <c r="A54" s="110">
        <f t="shared" si="2"/>
        <v>46</v>
      </c>
      <c r="B54" s="104"/>
      <c r="C54" s="104"/>
      <c r="D54" s="105"/>
      <c r="E54" s="106"/>
      <c r="F54" s="106"/>
      <c r="G54" s="106"/>
      <c r="H54" s="107"/>
      <c r="I54" s="105"/>
      <c r="J54" s="106"/>
      <c r="K54" s="106"/>
      <c r="L54" s="106"/>
      <c r="M54" s="107"/>
      <c r="N54" s="105"/>
      <c r="O54" s="106"/>
      <c r="P54" s="106"/>
      <c r="Q54" s="106"/>
      <c r="R54" s="107"/>
      <c r="S54" s="105"/>
      <c r="T54" s="106"/>
      <c r="U54" s="106"/>
      <c r="V54" s="106"/>
      <c r="W54" s="107"/>
      <c r="X54" s="20" t="str">
        <f t="shared" si="3"/>
        <v/>
      </c>
    </row>
    <row r="55" spans="1:24" ht="15" customHeight="1" x14ac:dyDescent="0.25">
      <c r="A55" s="110">
        <f t="shared" si="2"/>
        <v>47</v>
      </c>
      <c r="B55" s="104"/>
      <c r="C55" s="104"/>
      <c r="D55" s="105"/>
      <c r="E55" s="106"/>
      <c r="F55" s="106"/>
      <c r="G55" s="106"/>
      <c r="H55" s="107"/>
      <c r="I55" s="105"/>
      <c r="J55" s="106"/>
      <c r="K55" s="106"/>
      <c r="L55" s="106"/>
      <c r="M55" s="107"/>
      <c r="N55" s="105"/>
      <c r="O55" s="106"/>
      <c r="P55" s="106"/>
      <c r="Q55" s="106"/>
      <c r="R55" s="107"/>
      <c r="S55" s="105"/>
      <c r="T55" s="106"/>
      <c r="U55" s="106"/>
      <c r="V55" s="106"/>
      <c r="W55" s="107"/>
      <c r="X55" s="20" t="str">
        <f t="shared" si="3"/>
        <v/>
      </c>
    </row>
    <row r="56" spans="1:24" ht="15" customHeight="1" x14ac:dyDescent="0.25">
      <c r="A56" s="110">
        <f t="shared" si="2"/>
        <v>48</v>
      </c>
      <c r="B56" s="104"/>
      <c r="C56" s="104"/>
      <c r="D56" s="105"/>
      <c r="E56" s="106"/>
      <c r="F56" s="106"/>
      <c r="G56" s="106"/>
      <c r="H56" s="107"/>
      <c r="I56" s="105"/>
      <c r="J56" s="106"/>
      <c r="K56" s="106"/>
      <c r="L56" s="106"/>
      <c r="M56" s="107"/>
      <c r="N56" s="105"/>
      <c r="O56" s="106"/>
      <c r="P56" s="106"/>
      <c r="Q56" s="106"/>
      <c r="R56" s="107"/>
      <c r="S56" s="105"/>
      <c r="T56" s="106"/>
      <c r="U56" s="106"/>
      <c r="V56" s="106"/>
      <c r="W56" s="107"/>
      <c r="X56" s="20" t="str">
        <f t="shared" si="3"/>
        <v/>
      </c>
    </row>
    <row r="57" spans="1:24" ht="15" customHeight="1" x14ac:dyDescent="0.25">
      <c r="A57" s="110">
        <f t="shared" si="2"/>
        <v>49</v>
      </c>
      <c r="B57" s="104"/>
      <c r="C57" s="104"/>
      <c r="D57" s="105"/>
      <c r="E57" s="106"/>
      <c r="F57" s="106"/>
      <c r="G57" s="106"/>
      <c r="H57" s="107"/>
      <c r="I57" s="105"/>
      <c r="J57" s="106"/>
      <c r="K57" s="106"/>
      <c r="L57" s="106"/>
      <c r="M57" s="107"/>
      <c r="N57" s="105"/>
      <c r="O57" s="106"/>
      <c r="P57" s="106"/>
      <c r="Q57" s="106"/>
      <c r="R57" s="107"/>
      <c r="S57" s="105"/>
      <c r="T57" s="106"/>
      <c r="U57" s="106"/>
      <c r="V57" s="106"/>
      <c r="W57" s="107"/>
      <c r="X57" s="20" t="str">
        <f t="shared" si="3"/>
        <v/>
      </c>
    </row>
    <row r="58" spans="1:24" ht="15" customHeight="1" x14ac:dyDescent="0.25">
      <c r="A58" s="110">
        <f t="shared" si="2"/>
        <v>50</v>
      </c>
      <c r="B58" s="104"/>
      <c r="C58" s="104"/>
      <c r="D58" s="105"/>
      <c r="E58" s="106"/>
      <c r="F58" s="106"/>
      <c r="G58" s="106"/>
      <c r="H58" s="107"/>
      <c r="I58" s="105"/>
      <c r="J58" s="106"/>
      <c r="K58" s="106"/>
      <c r="L58" s="106"/>
      <c r="M58" s="107"/>
      <c r="N58" s="105"/>
      <c r="O58" s="106"/>
      <c r="P58" s="106"/>
      <c r="Q58" s="106"/>
      <c r="R58" s="107"/>
      <c r="S58" s="105"/>
      <c r="T58" s="106"/>
      <c r="U58" s="106"/>
      <c r="V58" s="106"/>
      <c r="W58" s="107"/>
      <c r="X58" s="20" t="str">
        <f t="shared" si="3"/>
        <v/>
      </c>
    </row>
    <row r="59" spans="1:24" ht="15" customHeight="1" x14ac:dyDescent="0.25">
      <c r="A59" s="110">
        <f t="shared" si="2"/>
        <v>51</v>
      </c>
      <c r="B59" s="104"/>
      <c r="C59" s="104"/>
      <c r="D59" s="105"/>
      <c r="E59" s="106"/>
      <c r="F59" s="106"/>
      <c r="G59" s="106"/>
      <c r="H59" s="107"/>
      <c r="I59" s="105"/>
      <c r="J59" s="106"/>
      <c r="K59" s="106"/>
      <c r="L59" s="106"/>
      <c r="M59" s="107"/>
      <c r="N59" s="105"/>
      <c r="O59" s="106"/>
      <c r="P59" s="106"/>
      <c r="Q59" s="106"/>
      <c r="R59" s="107"/>
      <c r="S59" s="105"/>
      <c r="T59" s="106"/>
      <c r="U59" s="106"/>
      <c r="V59" s="106"/>
      <c r="W59" s="107"/>
      <c r="X59" s="20" t="str">
        <f t="shared" si="3"/>
        <v/>
      </c>
    </row>
    <row r="60" spans="1:24" ht="15" customHeight="1" x14ac:dyDescent="0.25">
      <c r="A60" s="110">
        <f t="shared" si="2"/>
        <v>52</v>
      </c>
      <c r="B60" s="104"/>
      <c r="C60" s="104"/>
      <c r="D60" s="105"/>
      <c r="E60" s="106"/>
      <c r="F60" s="106"/>
      <c r="G60" s="106"/>
      <c r="H60" s="107"/>
      <c r="I60" s="105"/>
      <c r="J60" s="106"/>
      <c r="K60" s="106"/>
      <c r="L60" s="106"/>
      <c r="M60" s="107"/>
      <c r="N60" s="105"/>
      <c r="O60" s="106"/>
      <c r="P60" s="106"/>
      <c r="Q60" s="106"/>
      <c r="R60" s="107"/>
      <c r="S60" s="105"/>
      <c r="T60" s="106"/>
      <c r="U60" s="106"/>
      <c r="V60" s="106"/>
      <c r="W60" s="107"/>
      <c r="X60" s="20" t="str">
        <f t="shared" si="3"/>
        <v/>
      </c>
    </row>
    <row r="61" spans="1:24" ht="15" customHeight="1" x14ac:dyDescent="0.25">
      <c r="A61" s="110">
        <f t="shared" si="2"/>
        <v>53</v>
      </c>
      <c r="B61" s="108"/>
      <c r="C61" s="108"/>
      <c r="D61" s="105"/>
      <c r="E61" s="106"/>
      <c r="F61" s="106"/>
      <c r="G61" s="106"/>
      <c r="H61" s="107"/>
      <c r="I61" s="105"/>
      <c r="J61" s="106"/>
      <c r="K61" s="106"/>
      <c r="L61" s="106"/>
      <c r="M61" s="107"/>
      <c r="N61" s="105"/>
      <c r="O61" s="106"/>
      <c r="P61" s="106"/>
      <c r="Q61" s="106"/>
      <c r="R61" s="107"/>
      <c r="S61" s="105"/>
      <c r="T61" s="106"/>
      <c r="U61" s="106"/>
      <c r="V61" s="106"/>
      <c r="W61" s="107"/>
      <c r="X61" s="20" t="str">
        <f t="shared" si="3"/>
        <v/>
      </c>
    </row>
    <row r="62" spans="1:24" ht="15" customHeight="1" x14ac:dyDescent="0.25">
      <c r="A62" s="110">
        <f t="shared" si="2"/>
        <v>54</v>
      </c>
      <c r="B62" s="108"/>
      <c r="C62" s="108"/>
      <c r="D62" s="105"/>
      <c r="E62" s="106"/>
      <c r="F62" s="106"/>
      <c r="G62" s="106"/>
      <c r="H62" s="107"/>
      <c r="I62" s="105"/>
      <c r="J62" s="106"/>
      <c r="K62" s="106"/>
      <c r="L62" s="106"/>
      <c r="M62" s="107"/>
      <c r="N62" s="105"/>
      <c r="O62" s="106"/>
      <c r="P62" s="106"/>
      <c r="Q62" s="106"/>
      <c r="R62" s="107"/>
      <c r="S62" s="105"/>
      <c r="T62" s="106"/>
      <c r="U62" s="106"/>
      <c r="V62" s="106"/>
      <c r="W62" s="107"/>
      <c r="X62" s="20" t="str">
        <f t="shared" si="3"/>
        <v/>
      </c>
    </row>
    <row r="63" spans="1:24" ht="15" customHeight="1" x14ac:dyDescent="0.25">
      <c r="A63" s="110">
        <f t="shared" si="2"/>
        <v>55</v>
      </c>
      <c r="B63" s="108"/>
      <c r="C63" s="108"/>
      <c r="D63" s="105"/>
      <c r="E63" s="106"/>
      <c r="F63" s="106"/>
      <c r="G63" s="106"/>
      <c r="H63" s="107"/>
      <c r="I63" s="105"/>
      <c r="J63" s="106"/>
      <c r="K63" s="106"/>
      <c r="L63" s="106"/>
      <c r="M63" s="107"/>
      <c r="N63" s="105"/>
      <c r="O63" s="106"/>
      <c r="P63" s="106"/>
      <c r="Q63" s="106"/>
      <c r="R63" s="107"/>
      <c r="S63" s="105"/>
      <c r="T63" s="106"/>
      <c r="U63" s="106"/>
      <c r="V63" s="106"/>
      <c r="W63" s="107"/>
      <c r="X63" s="20" t="str">
        <f t="shared" si="3"/>
        <v/>
      </c>
    </row>
    <row r="64" spans="1:24" ht="15" customHeight="1" x14ac:dyDescent="0.25">
      <c r="A64" s="110">
        <f t="shared" si="2"/>
        <v>56</v>
      </c>
      <c r="B64" s="108"/>
      <c r="C64" s="108"/>
      <c r="D64" s="105"/>
      <c r="E64" s="106"/>
      <c r="F64" s="106"/>
      <c r="G64" s="106"/>
      <c r="H64" s="107"/>
      <c r="I64" s="105"/>
      <c r="J64" s="106"/>
      <c r="K64" s="106"/>
      <c r="L64" s="106"/>
      <c r="M64" s="107"/>
      <c r="N64" s="105"/>
      <c r="O64" s="106"/>
      <c r="P64" s="106"/>
      <c r="Q64" s="106"/>
      <c r="R64" s="107"/>
      <c r="S64" s="105"/>
      <c r="T64" s="106"/>
      <c r="U64" s="106"/>
      <c r="V64" s="106"/>
      <c r="W64" s="107"/>
      <c r="X64" s="20" t="str">
        <f t="shared" si="3"/>
        <v/>
      </c>
    </row>
    <row r="65" spans="1:24" ht="15" customHeight="1" x14ac:dyDescent="0.25">
      <c r="A65" s="110">
        <f t="shared" si="2"/>
        <v>57</v>
      </c>
      <c r="B65" s="108"/>
      <c r="C65" s="108"/>
      <c r="D65" s="105"/>
      <c r="E65" s="106"/>
      <c r="F65" s="106"/>
      <c r="G65" s="106"/>
      <c r="H65" s="107"/>
      <c r="I65" s="105"/>
      <c r="J65" s="106"/>
      <c r="K65" s="106"/>
      <c r="L65" s="106"/>
      <c r="M65" s="107"/>
      <c r="N65" s="105"/>
      <c r="O65" s="106"/>
      <c r="P65" s="106"/>
      <c r="Q65" s="106"/>
      <c r="R65" s="107"/>
      <c r="S65" s="105"/>
      <c r="T65" s="106"/>
      <c r="U65" s="106"/>
      <c r="V65" s="106"/>
      <c r="W65" s="107"/>
      <c r="X65" s="20" t="str">
        <f t="shared" si="3"/>
        <v/>
      </c>
    </row>
    <row r="66" spans="1:24" ht="15" customHeight="1" x14ac:dyDescent="0.25">
      <c r="A66" s="110">
        <f t="shared" si="2"/>
        <v>58</v>
      </c>
      <c r="B66" s="108"/>
      <c r="C66" s="108"/>
      <c r="D66" s="105"/>
      <c r="E66" s="106"/>
      <c r="F66" s="106"/>
      <c r="G66" s="106"/>
      <c r="H66" s="107"/>
      <c r="I66" s="105"/>
      <c r="J66" s="106"/>
      <c r="K66" s="106"/>
      <c r="L66" s="106"/>
      <c r="M66" s="107"/>
      <c r="N66" s="105"/>
      <c r="O66" s="106"/>
      <c r="P66" s="106"/>
      <c r="Q66" s="106"/>
      <c r="R66" s="107"/>
      <c r="S66" s="105"/>
      <c r="T66" s="106"/>
      <c r="U66" s="106"/>
      <c r="V66" s="106"/>
      <c r="W66" s="107"/>
      <c r="X66" s="20" t="str">
        <f t="shared" si="3"/>
        <v/>
      </c>
    </row>
    <row r="67" spans="1:24" ht="15" customHeight="1" x14ac:dyDescent="0.25">
      <c r="A67" s="110">
        <f t="shared" si="2"/>
        <v>59</v>
      </c>
      <c r="B67" s="108"/>
      <c r="C67" s="108"/>
      <c r="D67" s="105"/>
      <c r="E67" s="106"/>
      <c r="F67" s="106"/>
      <c r="G67" s="106"/>
      <c r="H67" s="107"/>
      <c r="I67" s="105"/>
      <c r="J67" s="106"/>
      <c r="K67" s="106"/>
      <c r="L67" s="106"/>
      <c r="M67" s="107"/>
      <c r="N67" s="105"/>
      <c r="O67" s="106"/>
      <c r="P67" s="106"/>
      <c r="Q67" s="106"/>
      <c r="R67" s="107"/>
      <c r="S67" s="105"/>
      <c r="T67" s="106"/>
      <c r="U67" s="106"/>
      <c r="V67" s="106"/>
      <c r="W67" s="107"/>
      <c r="X67" s="20" t="str">
        <f t="shared" si="3"/>
        <v/>
      </c>
    </row>
    <row r="68" spans="1:24" ht="15" customHeight="1" x14ac:dyDescent="0.25">
      <c r="A68" s="110">
        <f t="shared" si="2"/>
        <v>60</v>
      </c>
      <c r="B68" s="108"/>
      <c r="C68" s="108"/>
      <c r="D68" s="105"/>
      <c r="E68" s="106"/>
      <c r="F68" s="106"/>
      <c r="G68" s="106"/>
      <c r="H68" s="107"/>
      <c r="I68" s="105"/>
      <c r="J68" s="106"/>
      <c r="K68" s="106"/>
      <c r="L68" s="106"/>
      <c r="M68" s="107"/>
      <c r="N68" s="105"/>
      <c r="O68" s="106"/>
      <c r="P68" s="106"/>
      <c r="Q68" s="106"/>
      <c r="R68" s="107"/>
      <c r="S68" s="105"/>
      <c r="T68" s="106"/>
      <c r="U68" s="106"/>
      <c r="V68" s="106"/>
      <c r="W68" s="107"/>
      <c r="X68" s="20" t="str">
        <f t="shared" si="3"/>
        <v/>
      </c>
    </row>
    <row r="69" spans="1:24" ht="19.5" customHeight="1" x14ac:dyDescent="0.25"/>
    <row r="70" spans="1:24" ht="21" customHeight="1" x14ac:dyDescent="0.25"/>
    <row r="71" spans="1:24" ht="19.5" customHeight="1" x14ac:dyDescent="0.25"/>
    <row r="72" spans="1:24" ht="19.5" customHeight="1" x14ac:dyDescent="0.25"/>
    <row r="73" spans="1:24" ht="19.5" customHeight="1" x14ac:dyDescent="0.25"/>
    <row r="74" spans="1:24" ht="19.5" customHeight="1" x14ac:dyDescent="0.25"/>
    <row r="75" spans="1:24" ht="19.5" customHeight="1" x14ac:dyDescent="0.25"/>
    <row r="76" spans="1:24" ht="19.5" customHeight="1" x14ac:dyDescent="0.25"/>
    <row r="77" spans="1:24" ht="19.5" customHeight="1" x14ac:dyDescent="0.25"/>
    <row r="78" spans="1:24" ht="19.5" customHeight="1" x14ac:dyDescent="0.25"/>
    <row r="79" spans="1:24" ht="19.5" customHeight="1" x14ac:dyDescent="0.25"/>
    <row r="80" spans="1:24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</sheetData>
  <sheetProtection sheet="1" objects="1" scenarios="1" selectLockedCells="1"/>
  <dataConsolidate/>
  <mergeCells count="9">
    <mergeCell ref="D6:H6"/>
    <mergeCell ref="I6:M6"/>
    <mergeCell ref="N6:R6"/>
    <mergeCell ref="S6:W6"/>
    <mergeCell ref="A1:W1"/>
    <mergeCell ref="A2:W2"/>
    <mergeCell ref="A4:B4"/>
    <mergeCell ref="C4:U4"/>
    <mergeCell ref="A5:U5"/>
  </mergeCells>
  <dataValidations count="3">
    <dataValidation type="list" allowBlank="1" showInputMessage="1" showErrorMessage="1" error="Feldinhalt löschen oder x eingeben" sqref="D15:W68">
      <formula1>"x"</formula1>
    </dataValidation>
    <dataValidation type="list" allowBlank="1" showInputMessage="1" showErrorMessage="1" sqref="D9:W14">
      <formula1>"x"</formula1>
    </dataValidation>
    <dataValidation allowBlank="1" sqref="A69:C3712 D69:W1048576"/>
  </dataValidations>
  <pageMargins left="0.70866141732283472" right="0.70866141732283472" top="0.39370078740157483" bottom="0.39370078740157483" header="0" footer="0.31496062992125984"/>
  <pageSetup paperSize="9" scale="74" fitToHeight="0" orientation="landscape" r:id="rId1"/>
  <headerFooter>
    <oddFooter>&amp;LSSV Zuffenhausen&amp;C
Anmeldung.SET(at)Klopstockstrasse.de&amp;R&amp;A / Seite &amp;P</oddFooter>
  </headerFooter>
  <rowBreaks count="1" manualBreakCount="1">
    <brk id="2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A87"/>
  <sheetViews>
    <sheetView zoomScaleNormal="100" zoomScaleSheetLayoutView="100" workbookViewId="0">
      <selection activeCell="B9" sqref="B9"/>
    </sheetView>
  </sheetViews>
  <sheetFormatPr baseColWidth="10" defaultColWidth="10.85546875" defaultRowHeight="12.75" x14ac:dyDescent="0.25"/>
  <cols>
    <col min="1" max="1" width="4" style="19" bestFit="1" customWidth="1"/>
    <col min="2" max="3" width="32.7109375" style="19" customWidth="1"/>
    <col min="4" max="4" width="4.7109375" style="19" customWidth="1"/>
    <col min="5" max="5" width="14.7109375" style="19" customWidth="1"/>
    <col min="6" max="14" width="4.7109375" style="19" customWidth="1"/>
    <col min="15" max="16" width="9.7109375" style="19" customWidth="1"/>
    <col min="17" max="32" width="10.85546875" style="19" customWidth="1"/>
    <col min="33" max="16384" width="10.85546875" style="19"/>
  </cols>
  <sheetData>
    <row r="1" spans="1:27" s="8" customFormat="1" ht="33.75" x14ac:dyDescent="0.25">
      <c r="A1" s="158" t="str">
        <f>'allg. Daten'!A1</f>
        <v>15. Schwäbischer Einradtag</v>
      </c>
      <c r="B1" s="170"/>
      <c r="C1" s="170"/>
      <c r="D1" s="170"/>
      <c r="E1" s="170"/>
      <c r="F1" s="170"/>
      <c r="G1" s="170"/>
      <c r="H1" s="170"/>
      <c r="I1" s="171"/>
      <c r="J1" s="171"/>
      <c r="K1" s="171"/>
      <c r="L1" s="171"/>
      <c r="M1" s="171"/>
      <c r="N1" s="171"/>
    </row>
    <row r="2" spans="1:27" s="8" customFormat="1" ht="25.5" customHeight="1" x14ac:dyDescent="0.25">
      <c r="A2" s="160" t="str">
        <f>'allg. Daten'!B2</f>
        <v>29.- 30.03.2025</v>
      </c>
      <c r="B2" s="160"/>
      <c r="C2" s="160"/>
      <c r="D2" s="160"/>
      <c r="E2" s="160"/>
      <c r="F2" s="160"/>
      <c r="G2" s="160"/>
      <c r="H2" s="160"/>
      <c r="I2" s="171"/>
      <c r="J2" s="171"/>
      <c r="K2" s="171"/>
      <c r="L2" s="171"/>
      <c r="M2" s="171"/>
      <c r="N2" s="171"/>
    </row>
    <row r="3" spans="1:27" s="8" customFormat="1" ht="13.5" customHeight="1" x14ac:dyDescent="0.25">
      <c r="A3" s="9"/>
      <c r="B3" s="9"/>
      <c r="C3" s="9"/>
      <c r="D3" s="9"/>
      <c r="E3" s="9"/>
      <c r="F3" s="9"/>
      <c r="G3" s="9"/>
      <c r="H3" s="9"/>
    </row>
    <row r="4" spans="1:27" s="10" customFormat="1" ht="23.25" x14ac:dyDescent="0.35">
      <c r="A4" s="172" t="s">
        <v>20</v>
      </c>
      <c r="B4" s="172"/>
      <c r="C4" s="173" t="str">
        <f>'allg. Daten'!C6</f>
        <v>Verein</v>
      </c>
      <c r="D4" s="174"/>
      <c r="E4" s="174"/>
      <c r="F4" s="174"/>
      <c r="G4" s="174"/>
      <c r="H4" s="174"/>
    </row>
    <row r="5" spans="1:27" s="8" customFormat="1" ht="15.75" customHeight="1" x14ac:dyDescent="0.25">
      <c r="A5" s="175"/>
      <c r="B5" s="176"/>
      <c r="C5" s="176"/>
      <c r="D5" s="176"/>
      <c r="E5" s="176"/>
      <c r="F5" s="176"/>
      <c r="G5" s="176"/>
      <c r="H5" s="176"/>
      <c r="I5" s="178" t="s">
        <v>167</v>
      </c>
      <c r="J5" s="178"/>
      <c r="K5" s="178"/>
      <c r="L5" s="178"/>
      <c r="M5" s="178"/>
      <c r="N5" s="178"/>
    </row>
    <row r="6" spans="1:27" s="12" customFormat="1" ht="15" customHeight="1" x14ac:dyDescent="0.25">
      <c r="A6" s="115"/>
      <c r="B6" s="115"/>
      <c r="C6" s="115"/>
      <c r="D6" s="115"/>
      <c r="E6" s="115"/>
      <c r="F6" s="115"/>
      <c r="G6" s="115"/>
      <c r="H6" s="115"/>
      <c r="I6" s="78">
        <f t="shared" ref="I6:N6" si="0">MAX(I9:I68)</f>
        <v>0</v>
      </c>
      <c r="J6" s="78">
        <f t="shared" si="0"/>
        <v>0</v>
      </c>
      <c r="K6" s="78">
        <f t="shared" si="0"/>
        <v>0</v>
      </c>
      <c r="L6" s="78">
        <f t="shared" si="0"/>
        <v>0</v>
      </c>
      <c r="M6" s="78">
        <f t="shared" si="0"/>
        <v>0</v>
      </c>
      <c r="N6" s="78">
        <f t="shared" si="0"/>
        <v>0</v>
      </c>
      <c r="Z6" s="13"/>
      <c r="AA6" s="14"/>
    </row>
    <row r="7" spans="1:27" ht="114.75" x14ac:dyDescent="0.25">
      <c r="A7" s="119" t="s">
        <v>21</v>
      </c>
      <c r="B7" s="120" t="s">
        <v>22</v>
      </c>
      <c r="C7" s="120" t="s">
        <v>23</v>
      </c>
      <c r="D7" s="119" t="s">
        <v>166</v>
      </c>
      <c r="E7" s="121" t="s">
        <v>24</v>
      </c>
      <c r="F7" s="121" t="s">
        <v>25</v>
      </c>
      <c r="G7" s="129" t="s">
        <v>26</v>
      </c>
      <c r="H7" s="129" t="s">
        <v>26</v>
      </c>
      <c r="I7" s="126" t="s">
        <v>27</v>
      </c>
      <c r="J7" s="126" t="s">
        <v>28</v>
      </c>
      <c r="K7" s="128" t="s">
        <v>29</v>
      </c>
      <c r="L7" s="128" t="s">
        <v>30</v>
      </c>
      <c r="M7" s="126" t="s">
        <v>31</v>
      </c>
      <c r="N7" s="126" t="s">
        <v>32</v>
      </c>
      <c r="O7" s="77" t="s">
        <v>174</v>
      </c>
      <c r="P7" s="77" t="s">
        <v>173</v>
      </c>
      <c r="Q7" s="71"/>
      <c r="R7" s="71"/>
      <c r="S7" s="71"/>
      <c r="T7" s="71"/>
      <c r="U7" s="71"/>
      <c r="V7" s="71"/>
      <c r="W7" s="71"/>
      <c r="X7" s="71"/>
      <c r="Y7" s="71"/>
      <c r="Z7" s="17"/>
      <c r="AA7" s="18"/>
    </row>
    <row r="8" spans="1:27" x14ac:dyDescent="0.25">
      <c r="A8" s="112">
        <v>0</v>
      </c>
      <c r="B8" s="113">
        <f>COUNTA(B9:B68)</f>
        <v>0</v>
      </c>
      <c r="C8" s="113">
        <f>COUNTA(C9:C68)</f>
        <v>0</v>
      </c>
      <c r="D8" s="113">
        <f>COUNTA(D9:D68)</f>
        <v>0</v>
      </c>
      <c r="E8" s="113">
        <f>COUNTA(E9:E68)</f>
        <v>0</v>
      </c>
      <c r="F8" s="98"/>
      <c r="G8" s="76">
        <f>SUM(G9:G68)</f>
        <v>0</v>
      </c>
      <c r="H8" s="76">
        <f>SUM(H9:H68)</f>
        <v>0</v>
      </c>
      <c r="I8" s="76">
        <f t="shared" ref="G8:N8" si="1">COUNTA(I9:I68)</f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130">
        <f>SUM(O9:O68)</f>
        <v>0</v>
      </c>
      <c r="P8" s="130">
        <f>SUM(P9:P68)</f>
        <v>0</v>
      </c>
    </row>
    <row r="9" spans="1:27" s="21" customFormat="1" ht="15" customHeight="1" x14ac:dyDescent="0.25">
      <c r="A9" s="124">
        <v>1</v>
      </c>
      <c r="B9" s="108"/>
      <c r="C9" s="108"/>
      <c r="D9" s="114"/>
      <c r="E9" s="111"/>
      <c r="F9" s="123" t="str">
        <f t="shared" ref="F9:F40" si="2">IF(E9="","",TRUNC(YEARFRAC(E9,WK_tag)))</f>
        <v/>
      </c>
      <c r="G9" s="127"/>
      <c r="H9" s="127"/>
      <c r="I9" s="106"/>
      <c r="J9" s="106"/>
      <c r="K9" s="127"/>
      <c r="L9" s="127"/>
      <c r="M9" s="106"/>
      <c r="N9" s="106"/>
      <c r="O9" s="122" t="str">
        <f t="shared" ref="O9:O40" si="3">IF(SUM(G9:H9)&gt;0,SUM(G9:H9)*Kosten_ÜF,"")</f>
        <v/>
      </c>
      <c r="P9" s="122" t="str">
        <f t="shared" ref="P9:P40" si="4">IF(COUNTA(I9:M9)&gt;0,Kosten_Start,IF(COUNTA(N9:N9)&gt;0,Kosten_GK,""))</f>
        <v/>
      </c>
    </row>
    <row r="10" spans="1:27" s="21" customFormat="1" ht="15" customHeight="1" x14ac:dyDescent="0.25">
      <c r="A10" s="125">
        <f t="shared" ref="A10:A68" si="5">SUM(A9,1)</f>
        <v>2</v>
      </c>
      <c r="B10" s="108"/>
      <c r="C10" s="108"/>
      <c r="D10" s="114"/>
      <c r="E10" s="111"/>
      <c r="F10" s="123" t="str">
        <f t="shared" si="2"/>
        <v/>
      </c>
      <c r="G10" s="127"/>
      <c r="H10" s="127"/>
      <c r="I10" s="106"/>
      <c r="J10" s="106"/>
      <c r="K10" s="127"/>
      <c r="L10" s="127"/>
      <c r="M10" s="106"/>
      <c r="N10" s="106"/>
      <c r="O10" s="122" t="str">
        <f t="shared" si="3"/>
        <v/>
      </c>
      <c r="P10" s="122" t="str">
        <f t="shared" si="4"/>
        <v/>
      </c>
    </row>
    <row r="11" spans="1:27" s="21" customFormat="1" ht="15" customHeight="1" x14ac:dyDescent="0.25">
      <c r="A11" s="125">
        <f t="shared" si="5"/>
        <v>3</v>
      </c>
      <c r="B11" s="108"/>
      <c r="C11" s="108"/>
      <c r="D11" s="114"/>
      <c r="E11" s="111"/>
      <c r="F11" s="123" t="str">
        <f t="shared" si="2"/>
        <v/>
      </c>
      <c r="G11" s="127"/>
      <c r="H11" s="127"/>
      <c r="I11" s="106"/>
      <c r="J11" s="106"/>
      <c r="K11" s="127"/>
      <c r="L11" s="127"/>
      <c r="M11" s="106"/>
      <c r="N11" s="106"/>
      <c r="O11" s="122" t="str">
        <f t="shared" si="3"/>
        <v/>
      </c>
      <c r="P11" s="122" t="str">
        <f t="shared" si="4"/>
        <v/>
      </c>
    </row>
    <row r="12" spans="1:27" s="21" customFormat="1" ht="15" customHeight="1" x14ac:dyDescent="0.25">
      <c r="A12" s="125">
        <f t="shared" si="5"/>
        <v>4</v>
      </c>
      <c r="B12" s="108"/>
      <c r="C12" s="108"/>
      <c r="D12" s="114"/>
      <c r="E12" s="111"/>
      <c r="F12" s="123" t="str">
        <f t="shared" si="2"/>
        <v/>
      </c>
      <c r="G12" s="127"/>
      <c r="H12" s="127"/>
      <c r="I12" s="106"/>
      <c r="J12" s="106"/>
      <c r="K12" s="127"/>
      <c r="L12" s="127"/>
      <c r="M12" s="106"/>
      <c r="N12" s="106"/>
      <c r="O12" s="122" t="str">
        <f t="shared" si="3"/>
        <v/>
      </c>
      <c r="P12" s="122" t="str">
        <f t="shared" si="4"/>
        <v/>
      </c>
    </row>
    <row r="13" spans="1:27" s="21" customFormat="1" ht="15" customHeight="1" x14ac:dyDescent="0.25">
      <c r="A13" s="125">
        <f>SUM(A12,1)</f>
        <v>5</v>
      </c>
      <c r="B13" s="108"/>
      <c r="C13" s="108"/>
      <c r="D13" s="114"/>
      <c r="E13" s="111"/>
      <c r="F13" s="123" t="str">
        <f t="shared" si="2"/>
        <v/>
      </c>
      <c r="G13" s="127"/>
      <c r="H13" s="127"/>
      <c r="I13" s="106"/>
      <c r="J13" s="106"/>
      <c r="K13" s="127"/>
      <c r="L13" s="127"/>
      <c r="M13" s="106"/>
      <c r="N13" s="106"/>
      <c r="O13" s="122" t="str">
        <f t="shared" si="3"/>
        <v/>
      </c>
      <c r="P13" s="122" t="str">
        <f t="shared" si="4"/>
        <v/>
      </c>
    </row>
    <row r="14" spans="1:27" s="21" customFormat="1" ht="15" customHeight="1" x14ac:dyDescent="0.25">
      <c r="A14" s="125">
        <f t="shared" si="5"/>
        <v>6</v>
      </c>
      <c r="B14" s="108"/>
      <c r="C14" s="108"/>
      <c r="D14" s="114"/>
      <c r="E14" s="111"/>
      <c r="F14" s="123" t="str">
        <f t="shared" si="2"/>
        <v/>
      </c>
      <c r="G14" s="127"/>
      <c r="H14" s="127"/>
      <c r="I14" s="106"/>
      <c r="J14" s="106"/>
      <c r="K14" s="127"/>
      <c r="L14" s="127"/>
      <c r="M14" s="106"/>
      <c r="N14" s="106"/>
      <c r="O14" s="122" t="str">
        <f t="shared" si="3"/>
        <v/>
      </c>
      <c r="P14" s="122" t="str">
        <f t="shared" si="4"/>
        <v/>
      </c>
    </row>
    <row r="15" spans="1:27" s="21" customFormat="1" ht="15" customHeight="1" x14ac:dyDescent="0.25">
      <c r="A15" s="125">
        <f t="shared" si="5"/>
        <v>7</v>
      </c>
      <c r="B15" s="108"/>
      <c r="C15" s="108"/>
      <c r="D15" s="114"/>
      <c r="E15" s="111"/>
      <c r="F15" s="123" t="str">
        <f t="shared" si="2"/>
        <v/>
      </c>
      <c r="G15" s="127"/>
      <c r="H15" s="127"/>
      <c r="I15" s="106"/>
      <c r="J15" s="106"/>
      <c r="K15" s="127"/>
      <c r="L15" s="127"/>
      <c r="M15" s="106"/>
      <c r="N15" s="106"/>
      <c r="O15" s="122" t="str">
        <f t="shared" si="3"/>
        <v/>
      </c>
      <c r="P15" s="122" t="str">
        <f t="shared" si="4"/>
        <v/>
      </c>
    </row>
    <row r="16" spans="1:27" s="21" customFormat="1" ht="15" customHeight="1" x14ac:dyDescent="0.25">
      <c r="A16" s="125">
        <f t="shared" si="5"/>
        <v>8</v>
      </c>
      <c r="B16" s="108"/>
      <c r="C16" s="108"/>
      <c r="D16" s="114"/>
      <c r="E16" s="111"/>
      <c r="F16" s="123" t="str">
        <f t="shared" si="2"/>
        <v/>
      </c>
      <c r="G16" s="127"/>
      <c r="H16" s="127"/>
      <c r="I16" s="106"/>
      <c r="J16" s="106"/>
      <c r="K16" s="127"/>
      <c r="L16" s="127"/>
      <c r="M16" s="106"/>
      <c r="N16" s="106"/>
      <c r="O16" s="122" t="str">
        <f t="shared" si="3"/>
        <v/>
      </c>
      <c r="P16" s="122" t="str">
        <f t="shared" si="4"/>
        <v/>
      </c>
    </row>
    <row r="17" spans="1:16" s="21" customFormat="1" ht="15" customHeight="1" x14ac:dyDescent="0.25">
      <c r="A17" s="125">
        <f t="shared" si="5"/>
        <v>9</v>
      </c>
      <c r="B17" s="108"/>
      <c r="C17" s="108"/>
      <c r="D17" s="114"/>
      <c r="E17" s="111"/>
      <c r="F17" s="123" t="str">
        <f t="shared" si="2"/>
        <v/>
      </c>
      <c r="G17" s="127"/>
      <c r="H17" s="127"/>
      <c r="I17" s="106"/>
      <c r="J17" s="106"/>
      <c r="K17" s="127"/>
      <c r="L17" s="127"/>
      <c r="M17" s="106"/>
      <c r="N17" s="106"/>
      <c r="O17" s="122" t="str">
        <f t="shared" si="3"/>
        <v/>
      </c>
      <c r="P17" s="122" t="str">
        <f t="shared" si="4"/>
        <v/>
      </c>
    </row>
    <row r="18" spans="1:16" s="21" customFormat="1" ht="15" customHeight="1" x14ac:dyDescent="0.25">
      <c r="A18" s="125">
        <f t="shared" si="5"/>
        <v>10</v>
      </c>
      <c r="B18" s="108"/>
      <c r="C18" s="108"/>
      <c r="D18" s="114"/>
      <c r="E18" s="111"/>
      <c r="F18" s="123" t="str">
        <f t="shared" si="2"/>
        <v/>
      </c>
      <c r="G18" s="127"/>
      <c r="H18" s="127"/>
      <c r="I18" s="106"/>
      <c r="J18" s="106"/>
      <c r="K18" s="127"/>
      <c r="L18" s="127"/>
      <c r="M18" s="106"/>
      <c r="N18" s="106"/>
      <c r="O18" s="122" t="str">
        <f t="shared" si="3"/>
        <v/>
      </c>
      <c r="P18" s="122" t="str">
        <f t="shared" si="4"/>
        <v/>
      </c>
    </row>
    <row r="19" spans="1:16" s="21" customFormat="1" ht="15" customHeight="1" x14ac:dyDescent="0.25">
      <c r="A19" s="125">
        <f t="shared" si="5"/>
        <v>11</v>
      </c>
      <c r="B19" s="108"/>
      <c r="C19" s="108"/>
      <c r="D19" s="114"/>
      <c r="E19" s="111"/>
      <c r="F19" s="123" t="str">
        <f t="shared" si="2"/>
        <v/>
      </c>
      <c r="G19" s="127"/>
      <c r="H19" s="127"/>
      <c r="I19" s="106"/>
      <c r="J19" s="106"/>
      <c r="K19" s="127"/>
      <c r="L19" s="127"/>
      <c r="M19" s="106"/>
      <c r="N19" s="106"/>
      <c r="O19" s="122" t="str">
        <f t="shared" si="3"/>
        <v/>
      </c>
      <c r="P19" s="122" t="str">
        <f t="shared" si="4"/>
        <v/>
      </c>
    </row>
    <row r="20" spans="1:16" s="21" customFormat="1" ht="15" customHeight="1" x14ac:dyDescent="0.25">
      <c r="A20" s="125">
        <f t="shared" si="5"/>
        <v>12</v>
      </c>
      <c r="B20" s="108"/>
      <c r="C20" s="108"/>
      <c r="D20" s="114"/>
      <c r="E20" s="111"/>
      <c r="F20" s="123" t="str">
        <f t="shared" si="2"/>
        <v/>
      </c>
      <c r="G20" s="127"/>
      <c r="H20" s="127"/>
      <c r="I20" s="106"/>
      <c r="J20" s="106"/>
      <c r="K20" s="127"/>
      <c r="L20" s="127"/>
      <c r="M20" s="106"/>
      <c r="N20" s="106"/>
      <c r="O20" s="122" t="str">
        <f t="shared" si="3"/>
        <v/>
      </c>
      <c r="P20" s="122" t="str">
        <f t="shared" si="4"/>
        <v/>
      </c>
    </row>
    <row r="21" spans="1:16" s="21" customFormat="1" ht="15" customHeight="1" x14ac:dyDescent="0.25">
      <c r="A21" s="125">
        <f t="shared" si="5"/>
        <v>13</v>
      </c>
      <c r="B21" s="108"/>
      <c r="C21" s="108"/>
      <c r="D21" s="114"/>
      <c r="E21" s="111"/>
      <c r="F21" s="123" t="str">
        <f t="shared" si="2"/>
        <v/>
      </c>
      <c r="G21" s="127"/>
      <c r="H21" s="127"/>
      <c r="I21" s="106"/>
      <c r="J21" s="106"/>
      <c r="K21" s="127"/>
      <c r="L21" s="127"/>
      <c r="M21" s="106"/>
      <c r="N21" s="106"/>
      <c r="O21" s="122" t="str">
        <f t="shared" si="3"/>
        <v/>
      </c>
      <c r="P21" s="122" t="str">
        <f t="shared" si="4"/>
        <v/>
      </c>
    </row>
    <row r="22" spans="1:16" s="21" customFormat="1" ht="15" customHeight="1" x14ac:dyDescent="0.25">
      <c r="A22" s="125">
        <f t="shared" si="5"/>
        <v>14</v>
      </c>
      <c r="B22" s="108"/>
      <c r="C22" s="108"/>
      <c r="D22" s="114"/>
      <c r="E22" s="111"/>
      <c r="F22" s="123" t="str">
        <f t="shared" si="2"/>
        <v/>
      </c>
      <c r="G22" s="127"/>
      <c r="H22" s="127"/>
      <c r="I22" s="106"/>
      <c r="J22" s="106"/>
      <c r="K22" s="127"/>
      <c r="L22" s="127"/>
      <c r="M22" s="106"/>
      <c r="N22" s="106"/>
      <c r="O22" s="122" t="str">
        <f t="shared" si="3"/>
        <v/>
      </c>
      <c r="P22" s="122" t="str">
        <f t="shared" si="4"/>
        <v/>
      </c>
    </row>
    <row r="23" spans="1:16" s="21" customFormat="1" ht="15" customHeight="1" x14ac:dyDescent="0.25">
      <c r="A23" s="125">
        <f t="shared" si="5"/>
        <v>15</v>
      </c>
      <c r="B23" s="108"/>
      <c r="C23" s="108"/>
      <c r="D23" s="114"/>
      <c r="E23" s="111"/>
      <c r="F23" s="123" t="str">
        <f t="shared" si="2"/>
        <v/>
      </c>
      <c r="G23" s="127"/>
      <c r="H23" s="127"/>
      <c r="I23" s="106"/>
      <c r="J23" s="106"/>
      <c r="K23" s="127"/>
      <c r="L23" s="127"/>
      <c r="M23" s="106"/>
      <c r="N23" s="106"/>
      <c r="O23" s="122" t="str">
        <f t="shared" si="3"/>
        <v/>
      </c>
      <c r="P23" s="122" t="str">
        <f t="shared" si="4"/>
        <v/>
      </c>
    </row>
    <row r="24" spans="1:16" s="21" customFormat="1" ht="15" customHeight="1" x14ac:dyDescent="0.25">
      <c r="A24" s="125">
        <f t="shared" si="5"/>
        <v>16</v>
      </c>
      <c r="B24" s="108"/>
      <c r="C24" s="108"/>
      <c r="D24" s="114"/>
      <c r="E24" s="111"/>
      <c r="F24" s="123" t="str">
        <f t="shared" si="2"/>
        <v/>
      </c>
      <c r="G24" s="127"/>
      <c r="H24" s="127"/>
      <c r="I24" s="106"/>
      <c r="J24" s="106"/>
      <c r="K24" s="127"/>
      <c r="L24" s="127"/>
      <c r="M24" s="106"/>
      <c r="N24" s="106"/>
      <c r="O24" s="122" t="str">
        <f t="shared" si="3"/>
        <v/>
      </c>
      <c r="P24" s="122" t="str">
        <f t="shared" si="4"/>
        <v/>
      </c>
    </row>
    <row r="25" spans="1:16" s="21" customFormat="1" ht="15" customHeight="1" x14ac:dyDescent="0.25">
      <c r="A25" s="125">
        <f t="shared" si="5"/>
        <v>17</v>
      </c>
      <c r="B25" s="108"/>
      <c r="C25" s="108"/>
      <c r="D25" s="114"/>
      <c r="E25" s="111"/>
      <c r="F25" s="123" t="str">
        <f t="shared" si="2"/>
        <v/>
      </c>
      <c r="G25" s="127"/>
      <c r="H25" s="127"/>
      <c r="I25" s="106"/>
      <c r="J25" s="106"/>
      <c r="K25" s="127"/>
      <c r="L25" s="127"/>
      <c r="M25" s="106"/>
      <c r="N25" s="106"/>
      <c r="O25" s="122" t="str">
        <f t="shared" si="3"/>
        <v/>
      </c>
      <c r="P25" s="122" t="str">
        <f t="shared" si="4"/>
        <v/>
      </c>
    </row>
    <row r="26" spans="1:16" s="21" customFormat="1" ht="15" customHeight="1" x14ac:dyDescent="0.25">
      <c r="A26" s="125">
        <f t="shared" si="5"/>
        <v>18</v>
      </c>
      <c r="B26" s="108"/>
      <c r="C26" s="108"/>
      <c r="D26" s="114"/>
      <c r="E26" s="111"/>
      <c r="F26" s="123" t="str">
        <f t="shared" si="2"/>
        <v/>
      </c>
      <c r="G26" s="127"/>
      <c r="H26" s="127"/>
      <c r="I26" s="106"/>
      <c r="J26" s="106"/>
      <c r="K26" s="127"/>
      <c r="L26" s="127"/>
      <c r="M26" s="106"/>
      <c r="N26" s="106"/>
      <c r="O26" s="122" t="str">
        <f t="shared" si="3"/>
        <v/>
      </c>
      <c r="P26" s="122" t="str">
        <f t="shared" si="4"/>
        <v/>
      </c>
    </row>
    <row r="27" spans="1:16" s="21" customFormat="1" ht="15" customHeight="1" x14ac:dyDescent="0.25">
      <c r="A27" s="125">
        <f t="shared" si="5"/>
        <v>19</v>
      </c>
      <c r="B27" s="108"/>
      <c r="C27" s="108"/>
      <c r="D27" s="114"/>
      <c r="E27" s="111"/>
      <c r="F27" s="123" t="str">
        <f t="shared" si="2"/>
        <v/>
      </c>
      <c r="G27" s="127"/>
      <c r="H27" s="127"/>
      <c r="I27" s="106"/>
      <c r="J27" s="106"/>
      <c r="K27" s="127"/>
      <c r="L27" s="127"/>
      <c r="M27" s="106"/>
      <c r="N27" s="106"/>
      <c r="O27" s="122" t="str">
        <f t="shared" si="3"/>
        <v/>
      </c>
      <c r="P27" s="122" t="str">
        <f t="shared" si="4"/>
        <v/>
      </c>
    </row>
    <row r="28" spans="1:16" s="21" customFormat="1" ht="15" customHeight="1" x14ac:dyDescent="0.25">
      <c r="A28" s="125">
        <f t="shared" si="5"/>
        <v>20</v>
      </c>
      <c r="B28" s="108"/>
      <c r="C28" s="108"/>
      <c r="D28" s="114"/>
      <c r="E28" s="111"/>
      <c r="F28" s="123" t="str">
        <f t="shared" si="2"/>
        <v/>
      </c>
      <c r="G28" s="127"/>
      <c r="H28" s="127"/>
      <c r="I28" s="106"/>
      <c r="J28" s="106"/>
      <c r="K28" s="127"/>
      <c r="L28" s="127"/>
      <c r="M28" s="106"/>
      <c r="N28" s="106"/>
      <c r="O28" s="122" t="str">
        <f t="shared" si="3"/>
        <v/>
      </c>
      <c r="P28" s="122" t="str">
        <f t="shared" si="4"/>
        <v/>
      </c>
    </row>
    <row r="29" spans="1:16" s="21" customFormat="1" ht="15" customHeight="1" x14ac:dyDescent="0.25">
      <c r="A29" s="125">
        <f t="shared" si="5"/>
        <v>21</v>
      </c>
      <c r="B29" s="108"/>
      <c r="C29" s="108"/>
      <c r="D29" s="114"/>
      <c r="E29" s="111"/>
      <c r="F29" s="123" t="str">
        <f t="shared" si="2"/>
        <v/>
      </c>
      <c r="G29" s="127"/>
      <c r="H29" s="127"/>
      <c r="I29" s="106"/>
      <c r="J29" s="106"/>
      <c r="K29" s="127"/>
      <c r="L29" s="127"/>
      <c r="M29" s="106"/>
      <c r="N29" s="106"/>
      <c r="O29" s="122" t="str">
        <f t="shared" si="3"/>
        <v/>
      </c>
      <c r="P29" s="122" t="str">
        <f t="shared" si="4"/>
        <v/>
      </c>
    </row>
    <row r="30" spans="1:16" s="21" customFormat="1" ht="15" customHeight="1" x14ac:dyDescent="0.25">
      <c r="A30" s="125">
        <f t="shared" si="5"/>
        <v>22</v>
      </c>
      <c r="B30" s="108"/>
      <c r="C30" s="108"/>
      <c r="D30" s="114"/>
      <c r="E30" s="111"/>
      <c r="F30" s="123" t="str">
        <f t="shared" si="2"/>
        <v/>
      </c>
      <c r="G30" s="127"/>
      <c r="H30" s="127"/>
      <c r="I30" s="106"/>
      <c r="J30" s="106"/>
      <c r="K30" s="127"/>
      <c r="L30" s="127"/>
      <c r="M30" s="106"/>
      <c r="N30" s="106"/>
      <c r="O30" s="122" t="str">
        <f t="shared" si="3"/>
        <v/>
      </c>
      <c r="P30" s="122" t="str">
        <f t="shared" si="4"/>
        <v/>
      </c>
    </row>
    <row r="31" spans="1:16" s="21" customFormat="1" ht="15" customHeight="1" x14ac:dyDescent="0.25">
      <c r="A31" s="125">
        <f t="shared" si="5"/>
        <v>23</v>
      </c>
      <c r="B31" s="108"/>
      <c r="C31" s="108"/>
      <c r="D31" s="114"/>
      <c r="E31" s="111"/>
      <c r="F31" s="123" t="str">
        <f t="shared" si="2"/>
        <v/>
      </c>
      <c r="G31" s="127"/>
      <c r="H31" s="127"/>
      <c r="I31" s="106"/>
      <c r="J31" s="106"/>
      <c r="K31" s="127"/>
      <c r="L31" s="127"/>
      <c r="M31" s="106"/>
      <c r="N31" s="106"/>
      <c r="O31" s="122" t="str">
        <f t="shared" si="3"/>
        <v/>
      </c>
      <c r="P31" s="122" t="str">
        <f t="shared" si="4"/>
        <v/>
      </c>
    </row>
    <row r="32" spans="1:16" s="21" customFormat="1" ht="15" customHeight="1" x14ac:dyDescent="0.25">
      <c r="A32" s="125">
        <f t="shared" si="5"/>
        <v>24</v>
      </c>
      <c r="B32" s="108"/>
      <c r="C32" s="108"/>
      <c r="D32" s="114"/>
      <c r="E32" s="111"/>
      <c r="F32" s="123" t="str">
        <f t="shared" si="2"/>
        <v/>
      </c>
      <c r="G32" s="127"/>
      <c r="H32" s="127"/>
      <c r="I32" s="106"/>
      <c r="J32" s="106"/>
      <c r="K32" s="127"/>
      <c r="L32" s="127"/>
      <c r="M32" s="106"/>
      <c r="N32" s="106"/>
      <c r="O32" s="122" t="str">
        <f t="shared" si="3"/>
        <v/>
      </c>
      <c r="P32" s="122" t="str">
        <f t="shared" si="4"/>
        <v/>
      </c>
    </row>
    <row r="33" spans="1:16" ht="15" customHeight="1" x14ac:dyDescent="0.25">
      <c r="A33" s="125">
        <f t="shared" si="5"/>
        <v>25</v>
      </c>
      <c r="B33" s="108"/>
      <c r="C33" s="108"/>
      <c r="D33" s="114"/>
      <c r="E33" s="111"/>
      <c r="F33" s="123" t="str">
        <f t="shared" si="2"/>
        <v/>
      </c>
      <c r="G33" s="127"/>
      <c r="H33" s="127"/>
      <c r="I33" s="106"/>
      <c r="J33" s="106"/>
      <c r="K33" s="127"/>
      <c r="L33" s="127"/>
      <c r="M33" s="106"/>
      <c r="N33" s="106"/>
      <c r="O33" s="122" t="str">
        <f t="shared" si="3"/>
        <v/>
      </c>
      <c r="P33" s="122" t="str">
        <f t="shared" si="4"/>
        <v/>
      </c>
    </row>
    <row r="34" spans="1:16" ht="15" customHeight="1" x14ac:dyDescent="0.25">
      <c r="A34" s="125">
        <f t="shared" si="5"/>
        <v>26</v>
      </c>
      <c r="B34" s="108"/>
      <c r="C34" s="108"/>
      <c r="D34" s="114"/>
      <c r="E34" s="111"/>
      <c r="F34" s="123" t="str">
        <f t="shared" si="2"/>
        <v/>
      </c>
      <c r="G34" s="127"/>
      <c r="H34" s="127"/>
      <c r="I34" s="106"/>
      <c r="J34" s="106"/>
      <c r="K34" s="127"/>
      <c r="L34" s="127"/>
      <c r="M34" s="106"/>
      <c r="N34" s="106"/>
      <c r="O34" s="122" t="str">
        <f t="shared" si="3"/>
        <v/>
      </c>
      <c r="P34" s="122" t="str">
        <f t="shared" si="4"/>
        <v/>
      </c>
    </row>
    <row r="35" spans="1:16" ht="15" customHeight="1" x14ac:dyDescent="0.25">
      <c r="A35" s="125">
        <f t="shared" si="5"/>
        <v>27</v>
      </c>
      <c r="B35" s="108"/>
      <c r="C35" s="108"/>
      <c r="D35" s="114"/>
      <c r="E35" s="111"/>
      <c r="F35" s="123" t="str">
        <f t="shared" si="2"/>
        <v/>
      </c>
      <c r="G35" s="127"/>
      <c r="H35" s="127"/>
      <c r="I35" s="106"/>
      <c r="J35" s="106"/>
      <c r="K35" s="127"/>
      <c r="L35" s="127"/>
      <c r="M35" s="106"/>
      <c r="N35" s="106"/>
      <c r="O35" s="122" t="str">
        <f t="shared" si="3"/>
        <v/>
      </c>
      <c r="P35" s="122" t="str">
        <f t="shared" si="4"/>
        <v/>
      </c>
    </row>
    <row r="36" spans="1:16" ht="15" customHeight="1" x14ac:dyDescent="0.25">
      <c r="A36" s="125">
        <f t="shared" si="5"/>
        <v>28</v>
      </c>
      <c r="B36" s="108"/>
      <c r="C36" s="108"/>
      <c r="D36" s="114"/>
      <c r="E36" s="111"/>
      <c r="F36" s="123" t="str">
        <f t="shared" si="2"/>
        <v/>
      </c>
      <c r="G36" s="127"/>
      <c r="H36" s="127"/>
      <c r="I36" s="106"/>
      <c r="J36" s="106"/>
      <c r="K36" s="127"/>
      <c r="L36" s="127"/>
      <c r="M36" s="106"/>
      <c r="N36" s="106"/>
      <c r="O36" s="122" t="str">
        <f t="shared" si="3"/>
        <v/>
      </c>
      <c r="P36" s="122" t="str">
        <f t="shared" si="4"/>
        <v/>
      </c>
    </row>
    <row r="37" spans="1:16" ht="15" customHeight="1" x14ac:dyDescent="0.25">
      <c r="A37" s="125">
        <f t="shared" si="5"/>
        <v>29</v>
      </c>
      <c r="B37" s="108"/>
      <c r="C37" s="108"/>
      <c r="D37" s="114"/>
      <c r="E37" s="111"/>
      <c r="F37" s="123" t="str">
        <f t="shared" si="2"/>
        <v/>
      </c>
      <c r="G37" s="127"/>
      <c r="H37" s="127"/>
      <c r="I37" s="106"/>
      <c r="J37" s="106"/>
      <c r="K37" s="127"/>
      <c r="L37" s="127"/>
      <c r="M37" s="106"/>
      <c r="N37" s="106"/>
      <c r="O37" s="122" t="str">
        <f t="shared" si="3"/>
        <v/>
      </c>
      <c r="P37" s="122" t="str">
        <f t="shared" si="4"/>
        <v/>
      </c>
    </row>
    <row r="38" spans="1:16" ht="15" customHeight="1" x14ac:dyDescent="0.25">
      <c r="A38" s="125">
        <f t="shared" si="5"/>
        <v>30</v>
      </c>
      <c r="B38" s="108"/>
      <c r="C38" s="108"/>
      <c r="D38" s="114"/>
      <c r="E38" s="111"/>
      <c r="F38" s="123" t="str">
        <f t="shared" si="2"/>
        <v/>
      </c>
      <c r="G38" s="127"/>
      <c r="H38" s="127"/>
      <c r="I38" s="106"/>
      <c r="J38" s="106"/>
      <c r="K38" s="127"/>
      <c r="L38" s="127"/>
      <c r="M38" s="106"/>
      <c r="N38" s="106"/>
      <c r="O38" s="122" t="str">
        <f t="shared" si="3"/>
        <v/>
      </c>
      <c r="P38" s="122" t="str">
        <f t="shared" si="4"/>
        <v/>
      </c>
    </row>
    <row r="39" spans="1:16" ht="15" customHeight="1" x14ac:dyDescent="0.25">
      <c r="A39" s="125">
        <f t="shared" si="5"/>
        <v>31</v>
      </c>
      <c r="B39" s="108"/>
      <c r="C39" s="108"/>
      <c r="D39" s="114"/>
      <c r="E39" s="111"/>
      <c r="F39" s="123" t="str">
        <f t="shared" si="2"/>
        <v/>
      </c>
      <c r="G39" s="127"/>
      <c r="H39" s="127"/>
      <c r="I39" s="106"/>
      <c r="J39" s="106"/>
      <c r="K39" s="127"/>
      <c r="L39" s="127"/>
      <c r="M39" s="106"/>
      <c r="N39" s="106"/>
      <c r="O39" s="122" t="str">
        <f t="shared" si="3"/>
        <v/>
      </c>
      <c r="P39" s="122" t="str">
        <f t="shared" si="4"/>
        <v/>
      </c>
    </row>
    <row r="40" spans="1:16" ht="15" customHeight="1" x14ac:dyDescent="0.25">
      <c r="A40" s="125">
        <f t="shared" si="5"/>
        <v>32</v>
      </c>
      <c r="B40" s="108"/>
      <c r="C40" s="108"/>
      <c r="D40" s="114"/>
      <c r="E40" s="111"/>
      <c r="F40" s="123" t="str">
        <f t="shared" si="2"/>
        <v/>
      </c>
      <c r="G40" s="127"/>
      <c r="H40" s="127"/>
      <c r="I40" s="106"/>
      <c r="J40" s="106"/>
      <c r="K40" s="127"/>
      <c r="L40" s="127"/>
      <c r="M40" s="106"/>
      <c r="N40" s="106"/>
      <c r="O40" s="122" t="str">
        <f t="shared" si="3"/>
        <v/>
      </c>
      <c r="P40" s="122" t="str">
        <f t="shared" si="4"/>
        <v/>
      </c>
    </row>
    <row r="41" spans="1:16" ht="15" customHeight="1" x14ac:dyDescent="0.25">
      <c r="A41" s="125">
        <f t="shared" si="5"/>
        <v>33</v>
      </c>
      <c r="B41" s="108"/>
      <c r="C41" s="108"/>
      <c r="D41" s="114"/>
      <c r="E41" s="111"/>
      <c r="F41" s="123" t="str">
        <f t="shared" ref="F41:F68" si="6">IF(E41="","",TRUNC(YEARFRAC(E41,WK_tag)))</f>
        <v/>
      </c>
      <c r="G41" s="127"/>
      <c r="H41" s="127"/>
      <c r="I41" s="106"/>
      <c r="J41" s="106"/>
      <c r="K41" s="127"/>
      <c r="L41" s="127"/>
      <c r="M41" s="106"/>
      <c r="N41" s="106"/>
      <c r="O41" s="122" t="str">
        <f t="shared" ref="O41:O68" si="7">IF(SUM(G41:H41)&gt;0,SUM(G41:H41)*Kosten_ÜF,"")</f>
        <v/>
      </c>
      <c r="P41" s="122" t="str">
        <f t="shared" ref="P41:P68" si="8">IF(COUNTA(I41:M41)&gt;0,Kosten_Start,IF(COUNTA(N41:N41)&gt;0,Kosten_GK,""))</f>
        <v/>
      </c>
    </row>
    <row r="42" spans="1:16" ht="15" customHeight="1" x14ac:dyDescent="0.25">
      <c r="A42" s="125">
        <f t="shared" si="5"/>
        <v>34</v>
      </c>
      <c r="B42" s="108"/>
      <c r="C42" s="108"/>
      <c r="D42" s="114"/>
      <c r="E42" s="111"/>
      <c r="F42" s="123" t="str">
        <f t="shared" si="6"/>
        <v/>
      </c>
      <c r="G42" s="127"/>
      <c r="H42" s="127"/>
      <c r="I42" s="106"/>
      <c r="J42" s="106"/>
      <c r="K42" s="127"/>
      <c r="L42" s="127"/>
      <c r="M42" s="106"/>
      <c r="N42" s="106"/>
      <c r="O42" s="122" t="str">
        <f t="shared" si="7"/>
        <v/>
      </c>
      <c r="P42" s="122" t="str">
        <f t="shared" si="8"/>
        <v/>
      </c>
    </row>
    <row r="43" spans="1:16" ht="15" customHeight="1" x14ac:dyDescent="0.25">
      <c r="A43" s="125">
        <f t="shared" si="5"/>
        <v>35</v>
      </c>
      <c r="B43" s="108"/>
      <c r="C43" s="108"/>
      <c r="D43" s="114"/>
      <c r="E43" s="111"/>
      <c r="F43" s="123" t="str">
        <f t="shared" si="6"/>
        <v/>
      </c>
      <c r="G43" s="127"/>
      <c r="H43" s="127"/>
      <c r="I43" s="106"/>
      <c r="J43" s="106"/>
      <c r="K43" s="127"/>
      <c r="L43" s="127"/>
      <c r="M43" s="106"/>
      <c r="N43" s="106"/>
      <c r="O43" s="122" t="str">
        <f t="shared" si="7"/>
        <v/>
      </c>
      <c r="P43" s="122" t="str">
        <f t="shared" si="8"/>
        <v/>
      </c>
    </row>
    <row r="44" spans="1:16" ht="15" customHeight="1" x14ac:dyDescent="0.25">
      <c r="A44" s="125">
        <f t="shared" si="5"/>
        <v>36</v>
      </c>
      <c r="B44" s="108"/>
      <c r="C44" s="108"/>
      <c r="D44" s="114"/>
      <c r="E44" s="111"/>
      <c r="F44" s="123" t="str">
        <f t="shared" si="6"/>
        <v/>
      </c>
      <c r="G44" s="127"/>
      <c r="H44" s="127"/>
      <c r="I44" s="106"/>
      <c r="J44" s="106"/>
      <c r="K44" s="127"/>
      <c r="L44" s="127"/>
      <c r="M44" s="106"/>
      <c r="N44" s="106"/>
      <c r="O44" s="122" t="str">
        <f t="shared" si="7"/>
        <v/>
      </c>
      <c r="P44" s="122" t="str">
        <f t="shared" si="8"/>
        <v/>
      </c>
    </row>
    <row r="45" spans="1:16" ht="15" customHeight="1" x14ac:dyDescent="0.25">
      <c r="A45" s="125">
        <f t="shared" si="5"/>
        <v>37</v>
      </c>
      <c r="B45" s="108"/>
      <c r="C45" s="108"/>
      <c r="D45" s="114"/>
      <c r="E45" s="111"/>
      <c r="F45" s="123" t="str">
        <f t="shared" si="6"/>
        <v/>
      </c>
      <c r="G45" s="127"/>
      <c r="H45" s="127"/>
      <c r="I45" s="106"/>
      <c r="J45" s="106"/>
      <c r="K45" s="127"/>
      <c r="L45" s="127"/>
      <c r="M45" s="106"/>
      <c r="N45" s="106"/>
      <c r="O45" s="122" t="str">
        <f t="shared" si="7"/>
        <v/>
      </c>
      <c r="P45" s="122" t="str">
        <f t="shared" si="8"/>
        <v/>
      </c>
    </row>
    <row r="46" spans="1:16" ht="15" customHeight="1" x14ac:dyDescent="0.25">
      <c r="A46" s="125">
        <f t="shared" si="5"/>
        <v>38</v>
      </c>
      <c r="B46" s="108"/>
      <c r="C46" s="108"/>
      <c r="D46" s="114"/>
      <c r="E46" s="111"/>
      <c r="F46" s="123" t="str">
        <f t="shared" si="6"/>
        <v/>
      </c>
      <c r="G46" s="127"/>
      <c r="H46" s="127"/>
      <c r="I46" s="106"/>
      <c r="J46" s="106"/>
      <c r="K46" s="127"/>
      <c r="L46" s="127"/>
      <c r="M46" s="106"/>
      <c r="N46" s="106"/>
      <c r="O46" s="122" t="str">
        <f t="shared" si="7"/>
        <v/>
      </c>
      <c r="P46" s="122" t="str">
        <f t="shared" si="8"/>
        <v/>
      </c>
    </row>
    <row r="47" spans="1:16" ht="15" customHeight="1" x14ac:dyDescent="0.25">
      <c r="A47" s="125">
        <f t="shared" si="5"/>
        <v>39</v>
      </c>
      <c r="B47" s="108"/>
      <c r="C47" s="108"/>
      <c r="D47" s="114"/>
      <c r="E47" s="111"/>
      <c r="F47" s="123" t="str">
        <f t="shared" si="6"/>
        <v/>
      </c>
      <c r="G47" s="127"/>
      <c r="H47" s="127"/>
      <c r="I47" s="106"/>
      <c r="J47" s="106"/>
      <c r="K47" s="127"/>
      <c r="L47" s="127"/>
      <c r="M47" s="106"/>
      <c r="N47" s="106"/>
      <c r="O47" s="122" t="str">
        <f t="shared" si="7"/>
        <v/>
      </c>
      <c r="P47" s="122" t="str">
        <f t="shared" si="8"/>
        <v/>
      </c>
    </row>
    <row r="48" spans="1:16" ht="15" customHeight="1" x14ac:dyDescent="0.25">
      <c r="A48" s="125">
        <f t="shared" si="5"/>
        <v>40</v>
      </c>
      <c r="B48" s="108"/>
      <c r="C48" s="108"/>
      <c r="D48" s="114"/>
      <c r="E48" s="111"/>
      <c r="F48" s="123" t="str">
        <f t="shared" si="6"/>
        <v/>
      </c>
      <c r="G48" s="127"/>
      <c r="H48" s="127"/>
      <c r="I48" s="106"/>
      <c r="J48" s="106"/>
      <c r="K48" s="127"/>
      <c r="L48" s="127"/>
      <c r="M48" s="106"/>
      <c r="N48" s="106"/>
      <c r="O48" s="122" t="str">
        <f t="shared" si="7"/>
        <v/>
      </c>
      <c r="P48" s="122" t="str">
        <f t="shared" si="8"/>
        <v/>
      </c>
    </row>
    <row r="49" spans="1:16" ht="15" customHeight="1" x14ac:dyDescent="0.25">
      <c r="A49" s="125">
        <f t="shared" si="5"/>
        <v>41</v>
      </c>
      <c r="B49" s="108"/>
      <c r="C49" s="108"/>
      <c r="D49" s="114"/>
      <c r="E49" s="111"/>
      <c r="F49" s="123" t="str">
        <f t="shared" si="6"/>
        <v/>
      </c>
      <c r="G49" s="127"/>
      <c r="H49" s="127"/>
      <c r="I49" s="106"/>
      <c r="J49" s="106"/>
      <c r="K49" s="127"/>
      <c r="L49" s="127"/>
      <c r="M49" s="106"/>
      <c r="N49" s="106"/>
      <c r="O49" s="122" t="str">
        <f t="shared" si="7"/>
        <v/>
      </c>
      <c r="P49" s="122" t="str">
        <f t="shared" si="8"/>
        <v/>
      </c>
    </row>
    <row r="50" spans="1:16" ht="15" customHeight="1" x14ac:dyDescent="0.25">
      <c r="A50" s="125">
        <f t="shared" si="5"/>
        <v>42</v>
      </c>
      <c r="B50" s="108"/>
      <c r="C50" s="108"/>
      <c r="D50" s="114"/>
      <c r="E50" s="111"/>
      <c r="F50" s="123" t="str">
        <f t="shared" si="6"/>
        <v/>
      </c>
      <c r="G50" s="127"/>
      <c r="H50" s="127"/>
      <c r="I50" s="106"/>
      <c r="J50" s="106"/>
      <c r="K50" s="127"/>
      <c r="L50" s="127"/>
      <c r="M50" s="106"/>
      <c r="N50" s="106"/>
      <c r="O50" s="122" t="str">
        <f t="shared" si="7"/>
        <v/>
      </c>
      <c r="P50" s="122" t="str">
        <f t="shared" si="8"/>
        <v/>
      </c>
    </row>
    <row r="51" spans="1:16" ht="15" customHeight="1" x14ac:dyDescent="0.25">
      <c r="A51" s="125">
        <f t="shared" si="5"/>
        <v>43</v>
      </c>
      <c r="B51" s="108"/>
      <c r="C51" s="108"/>
      <c r="D51" s="114"/>
      <c r="E51" s="111"/>
      <c r="F51" s="123" t="str">
        <f t="shared" si="6"/>
        <v/>
      </c>
      <c r="G51" s="127"/>
      <c r="H51" s="127"/>
      <c r="I51" s="106"/>
      <c r="J51" s="106"/>
      <c r="K51" s="127"/>
      <c r="L51" s="127"/>
      <c r="M51" s="106"/>
      <c r="N51" s="106"/>
      <c r="O51" s="122" t="str">
        <f t="shared" si="7"/>
        <v/>
      </c>
      <c r="P51" s="122" t="str">
        <f t="shared" si="8"/>
        <v/>
      </c>
    </row>
    <row r="52" spans="1:16" ht="15" customHeight="1" x14ac:dyDescent="0.25">
      <c r="A52" s="125">
        <f t="shared" si="5"/>
        <v>44</v>
      </c>
      <c r="B52" s="108"/>
      <c r="C52" s="108"/>
      <c r="D52" s="114"/>
      <c r="E52" s="111"/>
      <c r="F52" s="123" t="str">
        <f t="shared" si="6"/>
        <v/>
      </c>
      <c r="G52" s="127"/>
      <c r="H52" s="127"/>
      <c r="I52" s="106"/>
      <c r="J52" s="106"/>
      <c r="K52" s="127"/>
      <c r="L52" s="127"/>
      <c r="M52" s="106"/>
      <c r="N52" s="106"/>
      <c r="O52" s="122" t="str">
        <f t="shared" si="7"/>
        <v/>
      </c>
      <c r="P52" s="122" t="str">
        <f t="shared" si="8"/>
        <v/>
      </c>
    </row>
    <row r="53" spans="1:16" ht="15" customHeight="1" x14ac:dyDescent="0.25">
      <c r="A53" s="125">
        <f t="shared" si="5"/>
        <v>45</v>
      </c>
      <c r="B53" s="108"/>
      <c r="C53" s="108"/>
      <c r="D53" s="114"/>
      <c r="E53" s="111"/>
      <c r="F53" s="123" t="str">
        <f t="shared" si="6"/>
        <v/>
      </c>
      <c r="G53" s="127"/>
      <c r="H53" s="127"/>
      <c r="I53" s="106"/>
      <c r="J53" s="106"/>
      <c r="K53" s="127"/>
      <c r="L53" s="127"/>
      <c r="M53" s="106"/>
      <c r="N53" s="106"/>
      <c r="O53" s="122" t="str">
        <f t="shared" si="7"/>
        <v/>
      </c>
      <c r="P53" s="122" t="str">
        <f t="shared" si="8"/>
        <v/>
      </c>
    </row>
    <row r="54" spans="1:16" ht="15" customHeight="1" x14ac:dyDescent="0.25">
      <c r="A54" s="125">
        <f t="shared" si="5"/>
        <v>46</v>
      </c>
      <c r="B54" s="108"/>
      <c r="C54" s="108"/>
      <c r="D54" s="114"/>
      <c r="E54" s="111"/>
      <c r="F54" s="123" t="str">
        <f t="shared" si="6"/>
        <v/>
      </c>
      <c r="G54" s="127"/>
      <c r="H54" s="127"/>
      <c r="I54" s="106"/>
      <c r="J54" s="106"/>
      <c r="K54" s="127"/>
      <c r="L54" s="127"/>
      <c r="M54" s="106"/>
      <c r="N54" s="106"/>
      <c r="O54" s="122" t="str">
        <f t="shared" si="7"/>
        <v/>
      </c>
      <c r="P54" s="122" t="str">
        <f t="shared" si="8"/>
        <v/>
      </c>
    </row>
    <row r="55" spans="1:16" ht="15" customHeight="1" x14ac:dyDescent="0.25">
      <c r="A55" s="125">
        <f t="shared" si="5"/>
        <v>47</v>
      </c>
      <c r="B55" s="108"/>
      <c r="C55" s="108"/>
      <c r="D55" s="114"/>
      <c r="E55" s="111"/>
      <c r="F55" s="123" t="str">
        <f t="shared" si="6"/>
        <v/>
      </c>
      <c r="G55" s="127"/>
      <c r="H55" s="127"/>
      <c r="I55" s="106"/>
      <c r="J55" s="106"/>
      <c r="K55" s="127"/>
      <c r="L55" s="127"/>
      <c r="M55" s="106"/>
      <c r="N55" s="106"/>
      <c r="O55" s="122" t="str">
        <f t="shared" si="7"/>
        <v/>
      </c>
      <c r="P55" s="122" t="str">
        <f t="shared" si="8"/>
        <v/>
      </c>
    </row>
    <row r="56" spans="1:16" ht="15" customHeight="1" x14ac:dyDescent="0.25">
      <c r="A56" s="125">
        <f t="shared" si="5"/>
        <v>48</v>
      </c>
      <c r="B56" s="108"/>
      <c r="C56" s="108"/>
      <c r="D56" s="114"/>
      <c r="E56" s="111"/>
      <c r="F56" s="123" t="str">
        <f t="shared" si="6"/>
        <v/>
      </c>
      <c r="G56" s="127"/>
      <c r="H56" s="127"/>
      <c r="I56" s="106"/>
      <c r="J56" s="106"/>
      <c r="K56" s="127"/>
      <c r="L56" s="127"/>
      <c r="M56" s="106"/>
      <c r="N56" s="106"/>
      <c r="O56" s="122" t="str">
        <f t="shared" si="7"/>
        <v/>
      </c>
      <c r="P56" s="122" t="str">
        <f t="shared" si="8"/>
        <v/>
      </c>
    </row>
    <row r="57" spans="1:16" ht="15" customHeight="1" x14ac:dyDescent="0.25">
      <c r="A57" s="125">
        <f t="shared" si="5"/>
        <v>49</v>
      </c>
      <c r="B57" s="108"/>
      <c r="C57" s="108"/>
      <c r="D57" s="114"/>
      <c r="E57" s="111"/>
      <c r="F57" s="123" t="str">
        <f t="shared" si="6"/>
        <v/>
      </c>
      <c r="G57" s="127"/>
      <c r="H57" s="127"/>
      <c r="I57" s="106"/>
      <c r="J57" s="106"/>
      <c r="K57" s="127"/>
      <c r="L57" s="127"/>
      <c r="M57" s="106"/>
      <c r="N57" s="106"/>
      <c r="O57" s="122" t="str">
        <f t="shared" si="7"/>
        <v/>
      </c>
      <c r="P57" s="122" t="str">
        <f t="shared" si="8"/>
        <v/>
      </c>
    </row>
    <row r="58" spans="1:16" ht="15" customHeight="1" x14ac:dyDescent="0.25">
      <c r="A58" s="125">
        <f t="shared" si="5"/>
        <v>50</v>
      </c>
      <c r="B58" s="108"/>
      <c r="C58" s="108"/>
      <c r="D58" s="114"/>
      <c r="E58" s="111"/>
      <c r="F58" s="123" t="str">
        <f t="shared" si="6"/>
        <v/>
      </c>
      <c r="G58" s="127"/>
      <c r="H58" s="127"/>
      <c r="I58" s="106"/>
      <c r="J58" s="106"/>
      <c r="K58" s="127"/>
      <c r="L58" s="127"/>
      <c r="M58" s="106"/>
      <c r="N58" s="106"/>
      <c r="O58" s="122" t="str">
        <f t="shared" si="7"/>
        <v/>
      </c>
      <c r="P58" s="122" t="str">
        <f t="shared" si="8"/>
        <v/>
      </c>
    </row>
    <row r="59" spans="1:16" ht="15" customHeight="1" x14ac:dyDescent="0.25">
      <c r="A59" s="125">
        <f t="shared" si="5"/>
        <v>51</v>
      </c>
      <c r="B59" s="108"/>
      <c r="C59" s="108"/>
      <c r="D59" s="114"/>
      <c r="E59" s="111"/>
      <c r="F59" s="123" t="str">
        <f t="shared" si="6"/>
        <v/>
      </c>
      <c r="G59" s="127"/>
      <c r="H59" s="127"/>
      <c r="I59" s="106"/>
      <c r="J59" s="106"/>
      <c r="K59" s="127"/>
      <c r="L59" s="127"/>
      <c r="M59" s="106"/>
      <c r="N59" s="106"/>
      <c r="O59" s="122" t="str">
        <f t="shared" si="7"/>
        <v/>
      </c>
      <c r="P59" s="122" t="str">
        <f t="shared" si="8"/>
        <v/>
      </c>
    </row>
    <row r="60" spans="1:16" ht="15" customHeight="1" x14ac:dyDescent="0.25">
      <c r="A60" s="125">
        <f t="shared" si="5"/>
        <v>52</v>
      </c>
      <c r="B60" s="108"/>
      <c r="C60" s="108"/>
      <c r="D60" s="114"/>
      <c r="E60" s="111"/>
      <c r="F60" s="123" t="str">
        <f t="shared" si="6"/>
        <v/>
      </c>
      <c r="G60" s="127"/>
      <c r="H60" s="127"/>
      <c r="I60" s="106"/>
      <c r="J60" s="106"/>
      <c r="K60" s="127"/>
      <c r="L60" s="127"/>
      <c r="M60" s="106"/>
      <c r="N60" s="106"/>
      <c r="O60" s="122" t="str">
        <f t="shared" si="7"/>
        <v/>
      </c>
      <c r="P60" s="122" t="str">
        <f t="shared" si="8"/>
        <v/>
      </c>
    </row>
    <row r="61" spans="1:16" ht="15" customHeight="1" x14ac:dyDescent="0.25">
      <c r="A61" s="125">
        <f t="shared" si="5"/>
        <v>53</v>
      </c>
      <c r="B61" s="108"/>
      <c r="C61" s="108"/>
      <c r="D61" s="114"/>
      <c r="E61" s="111"/>
      <c r="F61" s="123" t="str">
        <f t="shared" si="6"/>
        <v/>
      </c>
      <c r="G61" s="127"/>
      <c r="H61" s="127"/>
      <c r="I61" s="106"/>
      <c r="J61" s="106"/>
      <c r="K61" s="127"/>
      <c r="L61" s="127"/>
      <c r="M61" s="106"/>
      <c r="N61" s="106"/>
      <c r="O61" s="122" t="str">
        <f t="shared" si="7"/>
        <v/>
      </c>
      <c r="P61" s="122" t="str">
        <f t="shared" si="8"/>
        <v/>
      </c>
    </row>
    <row r="62" spans="1:16" ht="15" customHeight="1" x14ac:dyDescent="0.25">
      <c r="A62" s="125">
        <f t="shared" si="5"/>
        <v>54</v>
      </c>
      <c r="B62" s="108"/>
      <c r="C62" s="108"/>
      <c r="D62" s="114"/>
      <c r="E62" s="111"/>
      <c r="F62" s="123" t="str">
        <f t="shared" si="6"/>
        <v/>
      </c>
      <c r="G62" s="127"/>
      <c r="H62" s="127"/>
      <c r="I62" s="106"/>
      <c r="J62" s="106"/>
      <c r="K62" s="127"/>
      <c r="L62" s="127"/>
      <c r="M62" s="106"/>
      <c r="N62" s="106"/>
      <c r="O62" s="122" t="str">
        <f t="shared" si="7"/>
        <v/>
      </c>
      <c r="P62" s="122" t="str">
        <f t="shared" si="8"/>
        <v/>
      </c>
    </row>
    <row r="63" spans="1:16" ht="15" customHeight="1" x14ac:dyDescent="0.25">
      <c r="A63" s="125">
        <f t="shared" si="5"/>
        <v>55</v>
      </c>
      <c r="B63" s="108"/>
      <c r="C63" s="108"/>
      <c r="D63" s="114"/>
      <c r="E63" s="111"/>
      <c r="F63" s="123" t="str">
        <f t="shared" si="6"/>
        <v/>
      </c>
      <c r="G63" s="127"/>
      <c r="H63" s="127"/>
      <c r="I63" s="106"/>
      <c r="J63" s="106"/>
      <c r="K63" s="127"/>
      <c r="L63" s="127"/>
      <c r="M63" s="106"/>
      <c r="N63" s="106"/>
      <c r="O63" s="122" t="str">
        <f t="shared" si="7"/>
        <v/>
      </c>
      <c r="P63" s="122" t="str">
        <f t="shared" si="8"/>
        <v/>
      </c>
    </row>
    <row r="64" spans="1:16" ht="15" customHeight="1" x14ac:dyDescent="0.25">
      <c r="A64" s="125">
        <f t="shared" si="5"/>
        <v>56</v>
      </c>
      <c r="B64" s="108"/>
      <c r="C64" s="108"/>
      <c r="D64" s="114"/>
      <c r="E64" s="111"/>
      <c r="F64" s="123" t="str">
        <f t="shared" si="6"/>
        <v/>
      </c>
      <c r="G64" s="127"/>
      <c r="H64" s="127"/>
      <c r="I64" s="106"/>
      <c r="J64" s="106"/>
      <c r="K64" s="127"/>
      <c r="L64" s="127"/>
      <c r="M64" s="106"/>
      <c r="N64" s="106"/>
      <c r="O64" s="122" t="str">
        <f t="shared" si="7"/>
        <v/>
      </c>
      <c r="P64" s="122" t="str">
        <f t="shared" si="8"/>
        <v/>
      </c>
    </row>
    <row r="65" spans="1:16" ht="15" customHeight="1" x14ac:dyDescent="0.25">
      <c r="A65" s="125">
        <f t="shared" si="5"/>
        <v>57</v>
      </c>
      <c r="B65" s="108"/>
      <c r="C65" s="108"/>
      <c r="D65" s="114"/>
      <c r="E65" s="111"/>
      <c r="F65" s="123" t="str">
        <f t="shared" si="6"/>
        <v/>
      </c>
      <c r="G65" s="127"/>
      <c r="H65" s="127"/>
      <c r="I65" s="106"/>
      <c r="J65" s="106"/>
      <c r="K65" s="127"/>
      <c r="L65" s="127"/>
      <c r="M65" s="106"/>
      <c r="N65" s="106"/>
      <c r="O65" s="122" t="str">
        <f t="shared" si="7"/>
        <v/>
      </c>
      <c r="P65" s="122" t="str">
        <f t="shared" si="8"/>
        <v/>
      </c>
    </row>
    <row r="66" spans="1:16" ht="15" customHeight="1" x14ac:dyDescent="0.25">
      <c r="A66" s="125">
        <f t="shared" si="5"/>
        <v>58</v>
      </c>
      <c r="B66" s="108"/>
      <c r="C66" s="108"/>
      <c r="D66" s="114"/>
      <c r="E66" s="111"/>
      <c r="F66" s="123" t="str">
        <f t="shared" si="6"/>
        <v/>
      </c>
      <c r="G66" s="127"/>
      <c r="H66" s="127"/>
      <c r="I66" s="106"/>
      <c r="J66" s="106"/>
      <c r="K66" s="127"/>
      <c r="L66" s="127"/>
      <c r="M66" s="106"/>
      <c r="N66" s="106"/>
      <c r="O66" s="122" t="str">
        <f t="shared" si="7"/>
        <v/>
      </c>
      <c r="P66" s="122" t="str">
        <f t="shared" si="8"/>
        <v/>
      </c>
    </row>
    <row r="67" spans="1:16" ht="15" customHeight="1" x14ac:dyDescent="0.25">
      <c r="A67" s="125">
        <f t="shared" si="5"/>
        <v>59</v>
      </c>
      <c r="B67" s="108"/>
      <c r="C67" s="108"/>
      <c r="D67" s="114"/>
      <c r="E67" s="111"/>
      <c r="F67" s="123" t="str">
        <f t="shared" si="6"/>
        <v/>
      </c>
      <c r="G67" s="127"/>
      <c r="H67" s="127"/>
      <c r="I67" s="106"/>
      <c r="J67" s="106"/>
      <c r="K67" s="127"/>
      <c r="L67" s="127"/>
      <c r="M67" s="106"/>
      <c r="N67" s="106"/>
      <c r="O67" s="122" t="str">
        <f t="shared" si="7"/>
        <v/>
      </c>
      <c r="P67" s="122" t="str">
        <f t="shared" si="8"/>
        <v/>
      </c>
    </row>
    <row r="68" spans="1:16" ht="15" customHeight="1" x14ac:dyDescent="0.25">
      <c r="A68" s="125">
        <f t="shared" si="5"/>
        <v>60</v>
      </c>
      <c r="B68" s="108"/>
      <c r="C68" s="108"/>
      <c r="D68" s="114"/>
      <c r="E68" s="111"/>
      <c r="F68" s="123" t="str">
        <f t="shared" si="6"/>
        <v/>
      </c>
      <c r="G68" s="127"/>
      <c r="H68" s="127"/>
      <c r="I68" s="106"/>
      <c r="J68" s="106"/>
      <c r="K68" s="127"/>
      <c r="L68" s="127"/>
      <c r="M68" s="106"/>
      <c r="N68" s="106"/>
      <c r="O68" s="122" t="str">
        <f t="shared" si="7"/>
        <v/>
      </c>
      <c r="P68" s="122" t="str">
        <f t="shared" si="8"/>
        <v/>
      </c>
    </row>
    <row r="69" spans="1:16" ht="19.5" customHeight="1" x14ac:dyDescent="0.25"/>
    <row r="70" spans="1:16" ht="21" customHeight="1" x14ac:dyDescent="0.25"/>
    <row r="71" spans="1:16" ht="19.5" customHeight="1" x14ac:dyDescent="0.25"/>
    <row r="72" spans="1:16" ht="19.5" customHeight="1" x14ac:dyDescent="0.25"/>
    <row r="73" spans="1:16" ht="19.5" customHeight="1" x14ac:dyDescent="0.25"/>
    <row r="74" spans="1:16" ht="19.5" customHeight="1" x14ac:dyDescent="0.25"/>
    <row r="75" spans="1:16" ht="19.5" customHeight="1" x14ac:dyDescent="0.25"/>
    <row r="76" spans="1:16" ht="19.5" customHeight="1" x14ac:dyDescent="0.25"/>
    <row r="77" spans="1:16" ht="19.5" customHeight="1" x14ac:dyDescent="0.25"/>
    <row r="78" spans="1:16" ht="19.5" customHeight="1" x14ac:dyDescent="0.25"/>
    <row r="79" spans="1:16" ht="19.5" customHeight="1" x14ac:dyDescent="0.25"/>
    <row r="80" spans="1:16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</sheetData>
  <sheetProtection sheet="1" objects="1" scenarios="1" selectLockedCells="1"/>
  <dataConsolidate/>
  <mergeCells count="6">
    <mergeCell ref="A1:N1"/>
    <mergeCell ref="A2:N2"/>
    <mergeCell ref="A4:B4"/>
    <mergeCell ref="C4:H4"/>
    <mergeCell ref="A5:H5"/>
    <mergeCell ref="I5:N5"/>
  </mergeCells>
  <phoneticPr fontId="40" type="noConversion"/>
  <conditionalFormatting sqref="E31:E68">
    <cfRule type="cellIs" dxfId="21" priority="23" operator="equal">
      <formula>41013</formula>
    </cfRule>
  </conditionalFormatting>
  <conditionalFormatting sqref="F9:F68">
    <cfRule type="cellIs" dxfId="20" priority="14" operator="equal">
      <formula>118</formula>
    </cfRule>
    <cfRule type="cellIs" dxfId="19" priority="22" operator="equal">
      <formula>0</formula>
    </cfRule>
  </conditionalFormatting>
  <conditionalFormatting sqref="E9:E30">
    <cfRule type="cellIs" dxfId="0" priority="1" operator="equal">
      <formula>41013</formula>
    </cfRule>
  </conditionalFormatting>
  <dataValidations count="6">
    <dataValidation allowBlank="1" sqref="A69:E3712 F69:M1048576"/>
    <dataValidation type="list" showErrorMessage="1" errorTitle="Eingabefehler" error="Das Geschlecht muss mit   m   oder  w   angegeben werden!" sqref="D3713:D65499">
      <formula1>$J$7:$K$7</formula1>
    </dataValidation>
    <dataValidation type="whole" allowBlank="1" showErrorMessage="1" error="Nur Zahl zwischen 1 und 99" sqref="I9:N68">
      <formula1>1</formula1>
      <formula2>99</formula2>
    </dataValidation>
    <dataValidation type="date" allowBlank="1" showInputMessage="1" showErrorMessage="1" error="Bitte ein gültigrs Datum eingeben" sqref="E9:E68">
      <formula1>10959</formula1>
      <formula2>46023</formula2>
    </dataValidation>
    <dataValidation type="list" allowBlank="1" showErrorMessage="1" errorTitle="Eingabefehler" error="Das Geschlecht muss mit   m   oder  w   angegeben werden!" sqref="D9:D68">
      <formula1>"m,w"</formula1>
    </dataValidation>
    <dataValidation type="whole" allowBlank="1" showInputMessage="1" showErrorMessage="1" error="Bitte Anzahl Personen je Übernachtung angeben (1-10)" sqref="G9:H68">
      <formula1>1</formula1>
      <formula2>10</formula2>
    </dataValidation>
  </dataValidations>
  <pageMargins left="0.70866141732283472" right="0.70866141732283472" top="0.39370078740157483" bottom="0.39370078740157483" header="0" footer="0.31496062992125984"/>
  <pageSetup paperSize="9" scale="86" fitToHeight="0" orientation="landscape" r:id="rId1"/>
  <headerFooter>
    <oddFooter>&amp;LSSV Zuffenhausen&amp;C
Anmeldung.SET(at)Klopstockstrasse.de&amp;R&amp;A / Seite &amp;P</oddFoot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P32"/>
  <sheetViews>
    <sheetView topLeftCell="A4" zoomScaleNormal="100" workbookViewId="0">
      <pane xSplit="3" ySplit="4" topLeftCell="D8" activePane="bottomRight" state="frozen"/>
      <selection activeCell="C6" sqref="C6"/>
      <selection pane="topRight" activeCell="C6" sqref="C6"/>
      <selection pane="bottomLeft" activeCell="C6" sqref="C6"/>
      <selection pane="bottomRight" activeCell="B9" sqref="B9"/>
    </sheetView>
  </sheetViews>
  <sheetFormatPr baseColWidth="10" defaultRowHeight="15" x14ac:dyDescent="0.25"/>
  <cols>
    <col min="1" max="1" width="5.42578125" customWidth="1"/>
    <col min="2" max="3" width="20.7109375" customWidth="1"/>
    <col min="4" max="4" width="28.140625" customWidth="1"/>
    <col min="5" max="23" width="5.7109375" customWidth="1"/>
    <col min="25" max="25" width="11.42578125" customWidth="1"/>
    <col min="31" max="32" width="0" hidden="1" customWidth="1"/>
  </cols>
  <sheetData>
    <row r="1" spans="1:42" ht="33.75" x14ac:dyDescent="0.25">
      <c r="A1" s="158" t="str">
        <f>'allg. Daten'!A1</f>
        <v>15. Schwäbischer Einradtag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42" ht="27.75" x14ac:dyDescent="0.25">
      <c r="A2" s="160" t="str">
        <f>'allg. Daten'!B2</f>
        <v>29.- 30.03.2025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4" spans="1:42" ht="23.25" x14ac:dyDescent="0.35">
      <c r="A4" s="172" t="s">
        <v>20</v>
      </c>
      <c r="B4" s="172"/>
      <c r="C4" s="173" t="str">
        <f>'allg. Daten'!C6</f>
        <v>Verein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6" spans="1:42" ht="24" thickBot="1" x14ac:dyDescent="0.4">
      <c r="A6" s="179" t="s">
        <v>36</v>
      </c>
      <c r="B6" s="179"/>
      <c r="C6" s="179"/>
      <c r="D6" s="179"/>
      <c r="E6" s="180" t="s">
        <v>37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 t="s">
        <v>38</v>
      </c>
      <c r="R6" s="181"/>
      <c r="S6" s="181"/>
      <c r="T6" s="181"/>
      <c r="U6" s="181"/>
      <c r="V6" s="181"/>
      <c r="W6" s="181"/>
    </row>
    <row r="7" spans="1:42" ht="39.75" thickTop="1" x14ac:dyDescent="0.25">
      <c r="A7" s="23" t="s">
        <v>39</v>
      </c>
      <c r="B7" s="24" t="s">
        <v>22</v>
      </c>
      <c r="C7" s="25" t="s">
        <v>23</v>
      </c>
      <c r="D7" s="25" t="s">
        <v>178</v>
      </c>
      <c r="E7" s="26" t="s">
        <v>40</v>
      </c>
      <c r="F7" s="26" t="s">
        <v>41</v>
      </c>
      <c r="G7" s="26" t="s">
        <v>42</v>
      </c>
      <c r="H7" s="26" t="s">
        <v>82</v>
      </c>
      <c r="I7" s="26" t="s">
        <v>81</v>
      </c>
      <c r="J7" s="26" t="s">
        <v>83</v>
      </c>
      <c r="K7" s="26" t="s">
        <v>43</v>
      </c>
      <c r="L7" s="26" t="s">
        <v>44</v>
      </c>
      <c r="M7" s="26" t="s">
        <v>45</v>
      </c>
      <c r="N7" s="26" t="s">
        <v>84</v>
      </c>
      <c r="O7" s="26" t="s">
        <v>85</v>
      </c>
      <c r="P7" s="26" t="s">
        <v>86</v>
      </c>
      <c r="Q7" s="27" t="s">
        <v>46</v>
      </c>
      <c r="R7" s="27" t="s">
        <v>47</v>
      </c>
      <c r="S7" s="27" t="s">
        <v>48</v>
      </c>
      <c r="T7" s="27" t="s">
        <v>49</v>
      </c>
      <c r="U7" s="27" t="s">
        <v>50</v>
      </c>
      <c r="V7" s="27" t="s">
        <v>51</v>
      </c>
      <c r="W7" s="28" t="s">
        <v>52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x14ac:dyDescent="0.25">
      <c r="A8" s="30">
        <v>0</v>
      </c>
      <c r="B8" s="31" t="s">
        <v>35</v>
      </c>
      <c r="C8" s="31" t="s">
        <v>23</v>
      </c>
      <c r="D8" s="31"/>
      <c r="E8" s="31" t="s">
        <v>53</v>
      </c>
      <c r="F8" s="31"/>
      <c r="G8" s="31" t="s">
        <v>54</v>
      </c>
      <c r="H8" s="31"/>
      <c r="I8" s="31"/>
      <c r="J8" s="31"/>
      <c r="K8" s="31"/>
      <c r="L8" s="31" t="s">
        <v>55</v>
      </c>
      <c r="M8" s="31"/>
      <c r="N8" s="31"/>
      <c r="O8" s="31"/>
      <c r="P8" s="31"/>
      <c r="Q8" s="31" t="s">
        <v>56</v>
      </c>
      <c r="R8" s="31"/>
      <c r="S8" s="31" t="s">
        <v>57</v>
      </c>
      <c r="T8" s="31"/>
      <c r="U8" s="31" t="s">
        <v>58</v>
      </c>
      <c r="V8" s="31"/>
      <c r="W8" s="32" t="s">
        <v>58</v>
      </c>
    </row>
    <row r="9" spans="1:42" x14ac:dyDescent="0.25">
      <c r="A9" s="33" t="str">
        <f>IF(B9&lt;&gt;"",A8+1,"")</f>
        <v/>
      </c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42" x14ac:dyDescent="0.25">
      <c r="A10" s="33" t="str">
        <f t="shared" ref="A10:A31" si="0">IF(B10&lt;&gt;"",A9+1,"")</f>
        <v/>
      </c>
      <c r="B10" s="38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  <c r="AE10" t="s">
        <v>57</v>
      </c>
      <c r="AF10" t="s">
        <v>59</v>
      </c>
    </row>
    <row r="11" spans="1:42" x14ac:dyDescent="0.25">
      <c r="A11" s="33" t="str">
        <f t="shared" si="0"/>
        <v/>
      </c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  <c r="AE11" t="s">
        <v>54</v>
      </c>
      <c r="AF11" t="s">
        <v>60</v>
      </c>
    </row>
    <row r="12" spans="1:42" x14ac:dyDescent="0.25">
      <c r="A12" s="33" t="str">
        <f t="shared" si="0"/>
        <v/>
      </c>
      <c r="B12" s="38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AE12" t="s">
        <v>56</v>
      </c>
      <c r="AF12" t="s">
        <v>61</v>
      </c>
    </row>
    <row r="13" spans="1:42" x14ac:dyDescent="0.25">
      <c r="A13" s="33" t="str">
        <f t="shared" si="0"/>
        <v/>
      </c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  <c r="AE13" t="s">
        <v>55</v>
      </c>
      <c r="AF13" t="s">
        <v>62</v>
      </c>
    </row>
    <row r="14" spans="1:42" x14ac:dyDescent="0.25">
      <c r="A14" s="33" t="str">
        <f t="shared" si="0"/>
        <v/>
      </c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AE14" t="s">
        <v>53</v>
      </c>
      <c r="AF14" t="s">
        <v>63</v>
      </c>
    </row>
    <row r="15" spans="1:42" x14ac:dyDescent="0.25">
      <c r="A15" s="33" t="str">
        <f t="shared" si="0"/>
        <v/>
      </c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AE15" t="s">
        <v>58</v>
      </c>
      <c r="AF15" t="s">
        <v>64</v>
      </c>
    </row>
    <row r="16" spans="1:42" x14ac:dyDescent="0.25">
      <c r="A16" s="33" t="str">
        <f t="shared" si="0"/>
        <v/>
      </c>
      <c r="B16" s="38"/>
      <c r="C16" s="39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x14ac:dyDescent="0.25">
      <c r="A17" s="33" t="str">
        <f t="shared" si="0"/>
        <v/>
      </c>
      <c r="B17" s="34"/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</row>
    <row r="18" spans="1:23" x14ac:dyDescent="0.25">
      <c r="A18" s="33" t="str">
        <f t="shared" si="0"/>
        <v/>
      </c>
      <c r="B18" s="38"/>
      <c r="C18" s="39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x14ac:dyDescent="0.25">
      <c r="A19" s="33" t="str">
        <f t="shared" si="0"/>
        <v/>
      </c>
      <c r="B19" s="34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</row>
    <row r="20" spans="1:23" x14ac:dyDescent="0.25">
      <c r="A20" s="33" t="str">
        <f t="shared" si="0"/>
        <v/>
      </c>
      <c r="B20" s="38"/>
      <c r="C20" s="39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x14ac:dyDescent="0.25">
      <c r="A21" s="33" t="str">
        <f t="shared" si="0"/>
        <v/>
      </c>
      <c r="B21" s="34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</row>
    <row r="22" spans="1:23" x14ac:dyDescent="0.25">
      <c r="A22" s="33" t="str">
        <f t="shared" si="0"/>
        <v/>
      </c>
      <c r="B22" s="38"/>
      <c r="C22" s="39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1:23" x14ac:dyDescent="0.25">
      <c r="A23" s="33" t="str">
        <f t="shared" si="0"/>
        <v/>
      </c>
      <c r="B23" s="34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</row>
    <row r="24" spans="1:23" x14ac:dyDescent="0.25">
      <c r="A24" s="33" t="str">
        <f t="shared" si="0"/>
        <v/>
      </c>
      <c r="B24" s="38"/>
      <c r="C24" s="39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3" x14ac:dyDescent="0.25">
      <c r="A25" s="33" t="str">
        <f t="shared" si="0"/>
        <v/>
      </c>
      <c r="B25" s="34"/>
      <c r="C25" s="35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1:23" x14ac:dyDescent="0.25">
      <c r="A26" s="33" t="str">
        <f t="shared" si="0"/>
        <v/>
      </c>
      <c r="B26" s="38"/>
      <c r="C26" s="39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</row>
    <row r="27" spans="1:23" x14ac:dyDescent="0.25">
      <c r="A27" s="33" t="str">
        <f t="shared" si="0"/>
        <v/>
      </c>
      <c r="B27" s="34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8" spans="1:23" x14ac:dyDescent="0.25">
      <c r="A28" s="33" t="str">
        <f t="shared" si="0"/>
        <v/>
      </c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</row>
    <row r="29" spans="1:23" x14ac:dyDescent="0.25">
      <c r="A29" s="33" t="str">
        <f t="shared" si="0"/>
        <v/>
      </c>
      <c r="B29" s="34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</row>
    <row r="30" spans="1:23" x14ac:dyDescent="0.25">
      <c r="A30" s="33" t="str">
        <f t="shared" si="0"/>
        <v/>
      </c>
      <c r="B30" s="38"/>
      <c r="C30" s="39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</row>
    <row r="31" spans="1:23" ht="15.75" thickBot="1" x14ac:dyDescent="0.3">
      <c r="A31" s="42" t="str">
        <f t="shared" si="0"/>
        <v/>
      </c>
      <c r="B31" s="43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1:23" ht="15.75" thickTop="1" x14ac:dyDescent="0.25">
      <c r="A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</sheetData>
  <sheetProtection sheet="1" objects="1" scenarios="1" selectLockedCells="1"/>
  <mergeCells count="7">
    <mergeCell ref="A1:W1"/>
    <mergeCell ref="A2:W2"/>
    <mergeCell ref="A4:B4"/>
    <mergeCell ref="C4:W4"/>
    <mergeCell ref="A6:D6"/>
    <mergeCell ref="E6:P6"/>
    <mergeCell ref="Q6:W6"/>
  </mergeCells>
  <dataValidations xWindow="1003" yWindow="554" count="2">
    <dataValidation type="list" allowBlank="1" showInputMessage="1" showErrorMessage="1" error="t - nur Technik_x000a_t/a - Technik oder Abstiege_x000a_p - nur Präsentation_x000a_p/a - Präsentation oder Abstiege_x000a_t/p/a - alles_x000a_a - nur Abstiege" prompt="t - nur Technik_x000a_t/a - Technik oder Abstiege_x000a_p - nur Präsentation_x000a_p/a - Präsentation oder Abstiege_x000a_t/p/a - alles_x000a_a - nur Abstiege" sqref="E8:W31">
      <formula1>$AE$9:$AE$15</formula1>
    </dataValidation>
    <dataValidation type="list" allowBlank="1" showInputMessage="1" showErrorMessage="1" error="t (nur Technik) oder p (nur Präsentation, a (alles), n (nichts)" sqref="E32:W32 A32">
      <formula1>"JA,NEIN,T,P"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Footer>&amp;LSSV Zuffenhausen&amp;C
Anmeldung.SET(at)Klopstockstrasse.de&amp;R&amp;A /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0.8554687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8" hidden="1" customWidth="1"/>
    <col min="7" max="7" width="11.85546875" hidden="1" customWidth="1"/>
    <col min="8" max="10" width="10.85546875" customWidth="1"/>
  </cols>
  <sheetData>
    <row r="1" spans="1:7" s="81" customFormat="1" ht="22.5" customHeight="1" x14ac:dyDescent="0.45">
      <c r="A1" s="182" t="str">
        <f>'allg. Daten'!A1</f>
        <v>15. Schwäbischer Einradtag</v>
      </c>
      <c r="B1" s="183"/>
      <c r="C1" s="183"/>
      <c r="D1" s="183"/>
    </row>
    <row r="2" spans="1:7" s="81" customFormat="1" ht="22.5" customHeight="1" x14ac:dyDescent="0.45">
      <c r="A2" s="184" t="str">
        <f>'allg. Daten'!B2</f>
        <v>29.- 30.03.2025</v>
      </c>
      <c r="B2" s="184"/>
      <c r="C2" s="184"/>
      <c r="D2" s="184"/>
    </row>
    <row r="3" spans="1:7" ht="9.9499999999999993" customHeight="1" x14ac:dyDescent="0.25">
      <c r="A3" s="9"/>
      <c r="B3" s="9"/>
      <c r="C3" s="9"/>
      <c r="D3" s="9"/>
      <c r="E3" s="9"/>
    </row>
    <row r="4" spans="1:7" ht="38.1" customHeight="1" x14ac:dyDescent="0.35">
      <c r="A4" s="68" t="s">
        <v>20</v>
      </c>
      <c r="B4" s="173" t="str">
        <f>'allg. Daten'!C6</f>
        <v>Verein</v>
      </c>
      <c r="C4" s="174"/>
      <c r="D4" s="174"/>
    </row>
    <row r="5" spans="1:7" ht="9" customHeight="1" x14ac:dyDescent="0.25">
      <c r="A5" s="72"/>
      <c r="B5" s="48"/>
      <c r="C5" s="48"/>
      <c r="D5" s="48"/>
      <c r="E5" s="48"/>
    </row>
    <row r="6" spans="1:7" x14ac:dyDescent="0.25">
      <c r="A6" s="49" t="s">
        <v>97</v>
      </c>
      <c r="B6" s="49" t="s">
        <v>65</v>
      </c>
      <c r="C6" s="49" t="s">
        <v>25</v>
      </c>
      <c r="D6" s="15" t="s">
        <v>22</v>
      </c>
      <c r="E6" s="15" t="s">
        <v>23</v>
      </c>
      <c r="F6" s="70" t="s">
        <v>112</v>
      </c>
      <c r="G6" s="70" t="s">
        <v>193</v>
      </c>
    </row>
    <row r="7" spans="1:7" x14ac:dyDescent="0.25">
      <c r="A7" s="116" t="str">
        <f t="array" ref="A7">IFERROR(SMALL(Küren!$I$9:$I$68,ROW(A7)-6),"")</f>
        <v/>
      </c>
      <c r="B7" s="114"/>
      <c r="C7" s="117" t="str">
        <f>IFERROR(IF(A7&gt;0,VLOOKUP(F7,Küren!$A$9:$N$68,6),""),"")</f>
        <v/>
      </c>
      <c r="D7" s="118" t="str">
        <f>IFERROR(IF(A7&gt;0,VLOOKUP(F7,Küren!$A$9:$N$68,2),""),"")</f>
        <v/>
      </c>
      <c r="E7" s="118" t="str">
        <f>IFERROR(IF(A7&gt;0,VLOOKUP(F7,Küren!$A$9:$N$68,3),""),"")</f>
        <v/>
      </c>
      <c r="F7" t="str">
        <f>IFERROR(MATCH(A7,Küren!$I$9:I$68,0),"")</f>
        <v/>
      </c>
      <c r="G7" t="str">
        <f>IFERROR(IF(A7&gt;0,VLOOKUP(F7,Küren!$A$9:$N$68,4),""),"")</f>
        <v/>
      </c>
    </row>
    <row r="8" spans="1:7" x14ac:dyDescent="0.25">
      <c r="A8" s="116" t="str">
        <f t="array" ref="A8">IFERROR(SMALL(Küren!$I$9:$I$68,ROW(A8)-6),"")</f>
        <v/>
      </c>
      <c r="B8" s="114"/>
      <c r="C8" s="117" t="str">
        <f>IFERROR(IF(A8&gt;0,VLOOKUP(F8,Küren!$A$9:$N$68,6),""),"")</f>
        <v/>
      </c>
      <c r="D8" s="118" t="str">
        <f>IFERROR(IF(A8&gt;0,VLOOKUP(F8,Küren!$A$9:$N$68,2),""),"")</f>
        <v/>
      </c>
      <c r="E8" s="118" t="str">
        <f>IFERROR(IF(A8&gt;0,VLOOKUP(F8,Küren!$A$9:$N$68,3),""),"")</f>
        <v/>
      </c>
      <c r="F8" t="str">
        <f>IFERROR(MATCH(A8,Küren!$I$9:I$68,0),"")</f>
        <v/>
      </c>
      <c r="G8" t="str">
        <f>IFERROR(IF(A8&gt;0,VLOOKUP(F8,Küren!$A$9:$N$68,4),""),"")</f>
        <v/>
      </c>
    </row>
    <row r="9" spans="1:7" x14ac:dyDescent="0.25">
      <c r="A9" s="116" t="str">
        <f t="array" ref="A9">IFERROR(SMALL(Küren!$I$9:$I$68,ROW(A9)-6),"")</f>
        <v/>
      </c>
      <c r="B9" s="114"/>
      <c r="C9" s="117" t="str">
        <f>IFERROR(IF(A9&gt;0,VLOOKUP(F9,Küren!$A$9:$N$68,6),""),"")</f>
        <v/>
      </c>
      <c r="D9" s="118" t="str">
        <f>IFERROR(IF(A9&gt;0,VLOOKUP(F9,Küren!$A$9:$N$68,2),""),"")</f>
        <v/>
      </c>
      <c r="E9" s="118" t="str">
        <f>IFERROR(IF(A9&gt;0,VLOOKUP(F9,Küren!$A$9:$N$68,3),""),"")</f>
        <v/>
      </c>
      <c r="F9" t="str">
        <f>IFERROR(MATCH(A9,Küren!$I$9:I$68,0),"")</f>
        <v/>
      </c>
      <c r="G9" t="str">
        <f>IFERROR(IF(A9&gt;0,VLOOKUP(F9,Küren!$A$9:$N$68,4),""),"")</f>
        <v/>
      </c>
    </row>
    <row r="10" spans="1:7" x14ac:dyDescent="0.25">
      <c r="A10" s="116" t="str">
        <f t="array" ref="A10">IFERROR(SMALL(Küren!$I$9:$I$68,ROW(A10)-6),"")</f>
        <v/>
      </c>
      <c r="B10" s="114"/>
      <c r="C10" s="117" t="str">
        <f>IFERROR(IF(A10&gt;0,VLOOKUP(F10,Küren!$A$9:$N$68,6),""),"")</f>
        <v/>
      </c>
      <c r="D10" s="118" t="str">
        <f>IFERROR(IF(A10&gt;0,VLOOKUP(F10,Küren!$A$9:$N$68,2),""),"")</f>
        <v/>
      </c>
      <c r="E10" s="118" t="str">
        <f>IFERROR(IF(A10&gt;0,VLOOKUP(F10,Küren!$A$9:$N$68,3),""),"")</f>
        <v/>
      </c>
      <c r="F10" t="str">
        <f>IFERROR(MATCH(A10,Küren!$I$9:I$68,0),"")</f>
        <v/>
      </c>
      <c r="G10" t="str">
        <f>IFERROR(IF(A10&gt;0,VLOOKUP(F10,Küren!$A$9:$N$68,4),""),"")</f>
        <v/>
      </c>
    </row>
    <row r="11" spans="1:7" x14ac:dyDescent="0.25">
      <c r="A11" s="116" t="str">
        <f t="array" ref="A11">IFERROR(SMALL(Küren!$I$9:$I$68,ROW(A11)-6),"")</f>
        <v/>
      </c>
      <c r="B11" s="114"/>
      <c r="C11" s="117" t="str">
        <f>IFERROR(IF(A11&gt;0,VLOOKUP(F11,Küren!$A$9:$N$68,6),""),"")</f>
        <v/>
      </c>
      <c r="D11" s="118" t="str">
        <f>IFERROR(IF(A11&gt;0,VLOOKUP(F11,Küren!$A$9:$N$68,2),""),"")</f>
        <v/>
      </c>
      <c r="E11" s="118" t="str">
        <f>IFERROR(IF(A11&gt;0,VLOOKUP(F11,Küren!$A$9:$N$68,3),""),"")</f>
        <v/>
      </c>
      <c r="F11" t="str">
        <f>IFERROR(MATCH(A11,Küren!$I$9:I$68,0),"")</f>
        <v/>
      </c>
      <c r="G11" t="str">
        <f>IFERROR(IF(A11&gt;0,VLOOKUP(F11,Küren!$A$9:$N$68,4),""),"")</f>
        <v/>
      </c>
    </row>
    <row r="12" spans="1:7" x14ac:dyDescent="0.25">
      <c r="A12" s="116" t="str">
        <f t="array" ref="A12">IFERROR(SMALL(Küren!$I$9:$I$68,ROW(A12)-6),"")</f>
        <v/>
      </c>
      <c r="B12" s="114"/>
      <c r="C12" s="117" t="str">
        <f>IFERROR(IF(A12&gt;0,VLOOKUP(F12,Küren!$A$9:$N$68,6),""),"")</f>
        <v/>
      </c>
      <c r="D12" s="118" t="str">
        <f>IFERROR(IF(A12&gt;0,VLOOKUP(F12,Küren!$A$9:$N$68,2),""),"")</f>
        <v/>
      </c>
      <c r="E12" s="118" t="str">
        <f>IFERROR(IF(A12&gt;0,VLOOKUP(F12,Küren!$A$9:$N$68,3),""),"")</f>
        <v/>
      </c>
      <c r="F12" t="str">
        <f>IFERROR(MATCH(A12,Küren!$I$9:I$68,0),"")</f>
        <v/>
      </c>
      <c r="G12" t="str">
        <f>IFERROR(IF(A12&gt;0,VLOOKUP(F12,Küren!$A$9:$N$68,4),""),"")</f>
        <v/>
      </c>
    </row>
    <row r="13" spans="1:7" x14ac:dyDescent="0.25">
      <c r="A13" s="116" t="str">
        <f t="array" ref="A13">IFERROR(SMALL(Küren!$I$9:$I$68,ROW(A13)-6),"")</f>
        <v/>
      </c>
      <c r="B13" s="114"/>
      <c r="C13" s="117" t="str">
        <f>IFERROR(IF(A13&gt;0,VLOOKUP(F13,Küren!$A$9:$N$68,6),""),"")</f>
        <v/>
      </c>
      <c r="D13" s="118" t="str">
        <f>IFERROR(IF(A13&gt;0,VLOOKUP(F13,Küren!$A$9:$N$68,2),""),"")</f>
        <v/>
      </c>
      <c r="E13" s="118" t="str">
        <f>IFERROR(IF(A13&gt;0,VLOOKUP(F13,Küren!$A$9:$N$68,3),""),"")</f>
        <v/>
      </c>
      <c r="F13" t="str">
        <f>IFERROR(MATCH(A13,Küren!$I$9:I$68,0),"")</f>
        <v/>
      </c>
      <c r="G13" t="str">
        <f>IFERROR(IF(A13&gt;0,VLOOKUP(F13,Küren!$A$9:$N$68,4),""),"")</f>
        <v/>
      </c>
    </row>
    <row r="14" spans="1:7" x14ac:dyDescent="0.25">
      <c r="A14" s="116" t="str">
        <f t="array" ref="A14">IFERROR(SMALL(Küren!$I$9:$I$68,ROW(A14)-6),"")</f>
        <v/>
      </c>
      <c r="B14" s="114"/>
      <c r="C14" s="117" t="str">
        <f>IFERROR(IF(A14&gt;0,VLOOKUP(F14,Küren!$A$9:$N$68,6),""),"")</f>
        <v/>
      </c>
      <c r="D14" s="118" t="str">
        <f>IFERROR(IF(A14&gt;0,VLOOKUP(F14,Küren!$A$9:$N$68,2),""),"")</f>
        <v/>
      </c>
      <c r="E14" s="118" t="str">
        <f>IFERROR(IF(A14&gt;0,VLOOKUP(F14,Küren!$A$9:$N$68,3),""),"")</f>
        <v/>
      </c>
      <c r="F14" t="str">
        <f>IFERROR(MATCH(A14,Küren!$I$9:I$68,0),"")</f>
        <v/>
      </c>
      <c r="G14" t="str">
        <f>IFERROR(IF(A14&gt;0,VLOOKUP(F14,Küren!$A$9:$N$68,4),""),"")</f>
        <v/>
      </c>
    </row>
    <row r="15" spans="1:7" x14ac:dyDescent="0.25">
      <c r="A15" s="116" t="str">
        <f t="array" ref="A15">IFERROR(SMALL(Küren!$I$9:$I$68,ROW(A15)-6),"")</f>
        <v/>
      </c>
      <c r="B15" s="114"/>
      <c r="C15" s="117" t="str">
        <f>IFERROR(IF(A15&gt;0,VLOOKUP(F15,Küren!$A$9:$N$68,6),""),"")</f>
        <v/>
      </c>
      <c r="D15" s="118" t="str">
        <f>IFERROR(IF(A15&gt;0,VLOOKUP(F15,Küren!$A$9:$N$68,2),""),"")</f>
        <v/>
      </c>
      <c r="E15" s="118" t="str">
        <f>IFERROR(IF(A15&gt;0,VLOOKUP(F15,Küren!$A$9:$N$68,3),""),"")</f>
        <v/>
      </c>
      <c r="F15" t="str">
        <f>IFERROR(MATCH(A15,Küren!$I$9:I$68,0),"")</f>
        <v/>
      </c>
      <c r="G15" t="str">
        <f>IFERROR(IF(A15&gt;0,VLOOKUP(F15,Küren!$A$9:$N$68,4),""),"")</f>
        <v/>
      </c>
    </row>
    <row r="16" spans="1:7" x14ac:dyDescent="0.25">
      <c r="A16" s="116" t="str">
        <f t="array" ref="A16">IFERROR(SMALL(Küren!$I$9:$I$68,ROW(A16)-6),"")</f>
        <v/>
      </c>
      <c r="B16" s="114"/>
      <c r="C16" s="117" t="str">
        <f>IFERROR(IF(A16&gt;0,VLOOKUP(F16,Küren!$A$9:$N$68,6),""),"")</f>
        <v/>
      </c>
      <c r="D16" s="118" t="str">
        <f>IFERROR(IF(A16&gt;0,VLOOKUP(F16,Küren!$A$9:$N$68,2),""),"")</f>
        <v/>
      </c>
      <c r="E16" s="118" t="str">
        <f>IFERROR(IF(A16&gt;0,VLOOKUP(F16,Küren!$A$9:$N$68,3),""),"")</f>
        <v/>
      </c>
      <c r="F16" t="str">
        <f>IFERROR(MATCH(A16,Küren!$I$9:I$68,0),"")</f>
        <v/>
      </c>
      <c r="G16" t="str">
        <f>IFERROR(IF(A16&gt;0,VLOOKUP(F16,Küren!$A$9:$N$68,4),""),"")</f>
        <v/>
      </c>
    </row>
    <row r="17" spans="1:7" x14ac:dyDescent="0.25">
      <c r="A17" s="116" t="str">
        <f t="array" ref="A17">IFERROR(SMALL(Küren!$I$9:$I$68,ROW(A17)-6),"")</f>
        <v/>
      </c>
      <c r="B17" s="114"/>
      <c r="C17" s="117" t="str">
        <f>IFERROR(IF(A17&gt;0,VLOOKUP(F17,Küren!$A$9:$N$68,6),""),"")</f>
        <v/>
      </c>
      <c r="D17" s="118" t="str">
        <f>IFERROR(IF(A17&gt;0,VLOOKUP(F17,Küren!$A$9:$N$68,2),""),"")</f>
        <v/>
      </c>
      <c r="E17" s="118" t="str">
        <f>IFERROR(IF(A17&gt;0,VLOOKUP(F17,Küren!$A$9:$N$68,3),""),"")</f>
        <v/>
      </c>
      <c r="F17" t="str">
        <f>IFERROR(MATCH(A17,Küren!$I$9:I$68,0),"")</f>
        <v/>
      </c>
      <c r="G17" t="str">
        <f>IFERROR(IF(A17&gt;0,VLOOKUP(F17,Küren!$A$9:$N$68,4),""),"")</f>
        <v/>
      </c>
    </row>
    <row r="18" spans="1:7" x14ac:dyDescent="0.25">
      <c r="A18" s="116" t="str">
        <f t="array" ref="A18">IFERROR(SMALL(Küren!$I$9:$I$68,ROW(A18)-6),"")</f>
        <v/>
      </c>
      <c r="B18" s="114"/>
      <c r="C18" s="117" t="str">
        <f>IFERROR(IF(A18&gt;0,VLOOKUP(F18,Küren!$A$9:$N$68,6),""),"")</f>
        <v/>
      </c>
      <c r="D18" s="118" t="str">
        <f>IFERROR(IF(A18&gt;0,VLOOKUP(F18,Küren!$A$9:$N$68,2),""),"")</f>
        <v/>
      </c>
      <c r="E18" s="118" t="str">
        <f>IFERROR(IF(A18&gt;0,VLOOKUP(F18,Küren!$A$9:$N$68,3),""),"")</f>
        <v/>
      </c>
      <c r="F18" t="str">
        <f>IFERROR(MATCH(A18,Küren!$I$9:I$68,0),"")</f>
        <v/>
      </c>
      <c r="G18" t="str">
        <f>IFERROR(IF(A18&gt;0,VLOOKUP(F18,Küren!$A$9:$N$68,4),""),"")</f>
        <v/>
      </c>
    </row>
    <row r="19" spans="1:7" x14ac:dyDescent="0.25">
      <c r="A19" s="116" t="str">
        <f t="array" ref="A19">IFERROR(SMALL(Küren!$I$9:$I$68,ROW(A19)-6),"")</f>
        <v/>
      </c>
      <c r="B19" s="114"/>
      <c r="C19" s="117" t="str">
        <f>IFERROR(IF(A19&gt;0,VLOOKUP(F19,Küren!$A$9:$N$68,6),""),"")</f>
        <v/>
      </c>
      <c r="D19" s="118" t="str">
        <f>IFERROR(IF(A19&gt;0,VLOOKUP(F19,Küren!$A$9:$N$68,2),""),"")</f>
        <v/>
      </c>
      <c r="E19" s="118" t="str">
        <f>IFERROR(IF(A19&gt;0,VLOOKUP(F19,Küren!$A$9:$N$68,3),""),"")</f>
        <v/>
      </c>
      <c r="F19" t="str">
        <f>IFERROR(MATCH(A19,Küren!$I$9:I$68,0),"")</f>
        <v/>
      </c>
      <c r="G19" t="str">
        <f>IFERROR(IF(A19&gt;0,VLOOKUP(F19,Küren!$A$9:$N$68,4),""),"")</f>
        <v/>
      </c>
    </row>
    <row r="20" spans="1:7" x14ac:dyDescent="0.25">
      <c r="A20" s="116" t="str">
        <f t="array" ref="A20">IFERROR(SMALL(Küren!$I$9:$I$68,ROW(A20)-6),"")</f>
        <v/>
      </c>
      <c r="B20" s="114"/>
      <c r="C20" s="117" t="str">
        <f>IFERROR(IF(A20&gt;0,VLOOKUP(F20,Küren!$A$9:$N$68,6),""),"")</f>
        <v/>
      </c>
      <c r="D20" s="118" t="str">
        <f>IFERROR(IF(A20&gt;0,VLOOKUP(F20,Küren!$A$9:$N$68,2),""),"")</f>
        <v/>
      </c>
      <c r="E20" s="118" t="str">
        <f>IFERROR(IF(A20&gt;0,VLOOKUP(F20,Küren!$A$9:$N$68,3),""),"")</f>
        <v/>
      </c>
      <c r="F20" t="str">
        <f>IFERROR(MATCH(A20,Küren!$I$9:I$68,0),"")</f>
        <v/>
      </c>
      <c r="G20" t="str">
        <f>IFERROR(IF(A20&gt;0,VLOOKUP(F20,Küren!$A$9:$N$68,4),""),"")</f>
        <v/>
      </c>
    </row>
    <row r="21" spans="1:7" x14ac:dyDescent="0.25">
      <c r="A21" s="116" t="str">
        <f t="array" ref="A21">IFERROR(SMALL(Küren!$I$9:$I$68,ROW(A21)-6),"")</f>
        <v/>
      </c>
      <c r="B21" s="114"/>
      <c r="C21" s="117" t="str">
        <f>IFERROR(IF(A21&gt;0,VLOOKUP(F21,Küren!$A$9:$N$68,6),""),"")</f>
        <v/>
      </c>
      <c r="D21" s="118" t="str">
        <f>IFERROR(IF(A21&gt;0,VLOOKUP(F21,Küren!$A$9:$N$68,2),""),"")</f>
        <v/>
      </c>
      <c r="E21" s="118" t="str">
        <f>IFERROR(IF(A21&gt;0,VLOOKUP(F21,Küren!$A$9:$N$68,3),""),"")</f>
        <v/>
      </c>
      <c r="F21" t="str">
        <f>IFERROR(MATCH(A21,Küren!$I$9:I$68,0),"")</f>
        <v/>
      </c>
      <c r="G21" t="str">
        <f>IFERROR(IF(A21&gt;0,VLOOKUP(F21,Küren!$A$9:$N$68,4),""),"")</f>
        <v/>
      </c>
    </row>
    <row r="22" spans="1:7" x14ac:dyDescent="0.25">
      <c r="A22" s="116" t="str">
        <f t="array" ref="A22">IFERROR(SMALL(Küren!$I$9:$I$68,ROW(A22)-6),"")</f>
        <v/>
      </c>
      <c r="B22" s="114"/>
      <c r="C22" s="117" t="str">
        <f>IFERROR(IF(A22&gt;0,VLOOKUP(F22,Küren!$A$9:$N$68,6),""),"")</f>
        <v/>
      </c>
      <c r="D22" s="118" t="str">
        <f>IFERROR(IF(A22&gt;0,VLOOKUP(F22,Küren!$A$9:$N$68,2),""),"")</f>
        <v/>
      </c>
      <c r="E22" s="118" t="str">
        <f>IFERROR(IF(A22&gt;0,VLOOKUP(F22,Küren!$A$9:$N$68,3),""),"")</f>
        <v/>
      </c>
      <c r="F22" t="str">
        <f>IFERROR(MATCH(A22,Küren!$I$9:I$68,0),"")</f>
        <v/>
      </c>
      <c r="G22" t="str">
        <f>IFERROR(IF(A22&gt;0,VLOOKUP(F22,Küren!$A$9:$N$68,4),""),"")</f>
        <v/>
      </c>
    </row>
    <row r="23" spans="1:7" x14ac:dyDescent="0.25">
      <c r="A23" s="116" t="str">
        <f t="array" ref="A23">IFERROR(SMALL(Küren!$I$9:$I$68,ROW(A23)-6),"")</f>
        <v/>
      </c>
      <c r="B23" s="114"/>
      <c r="C23" s="117" t="str">
        <f>IFERROR(IF(A23&gt;0,VLOOKUP(F23,Küren!$A$9:$N$68,6),""),"")</f>
        <v/>
      </c>
      <c r="D23" s="118" t="str">
        <f>IFERROR(IF(A23&gt;0,VLOOKUP(F23,Küren!$A$9:$N$68,2),""),"")</f>
        <v/>
      </c>
      <c r="E23" s="118" t="str">
        <f>IFERROR(IF(A23&gt;0,VLOOKUP(F23,Küren!$A$9:$N$68,3),""),"")</f>
        <v/>
      </c>
      <c r="F23" t="str">
        <f>IFERROR(MATCH(A23,Küren!$I$9:I$68,0),"")</f>
        <v/>
      </c>
      <c r="G23" t="str">
        <f>IFERROR(IF(A23&gt;0,VLOOKUP(F23,Küren!$A$9:$N$68,4),""),"")</f>
        <v/>
      </c>
    </row>
    <row r="24" spans="1:7" x14ac:dyDescent="0.25">
      <c r="A24" s="116" t="str">
        <f t="array" ref="A24">IFERROR(SMALL(Küren!$I$9:$I$68,ROW(A24)-6),"")</f>
        <v/>
      </c>
      <c r="B24" s="114"/>
      <c r="C24" s="117" t="str">
        <f>IFERROR(IF(A24&gt;0,VLOOKUP(F24,Küren!$A$9:$N$68,6),""),"")</f>
        <v/>
      </c>
      <c r="D24" s="118" t="str">
        <f>IFERROR(IF(A24&gt;0,VLOOKUP(F24,Küren!$A$9:$N$68,2),""),"")</f>
        <v/>
      </c>
      <c r="E24" s="118" t="str">
        <f>IFERROR(IF(A24&gt;0,VLOOKUP(F24,Küren!$A$9:$N$68,3),""),"")</f>
        <v/>
      </c>
      <c r="F24" t="str">
        <f>IFERROR(MATCH(A24,Küren!$I$9:I$68,0),"")</f>
        <v/>
      </c>
      <c r="G24" t="str">
        <f>IFERROR(IF(A24&gt;0,VLOOKUP(F24,Küren!$A$9:$N$68,4),""),"")</f>
        <v/>
      </c>
    </row>
    <row r="25" spans="1:7" x14ac:dyDescent="0.25">
      <c r="A25" s="116" t="str">
        <f t="array" ref="A25">IFERROR(SMALL(Küren!$I$9:$I$68,ROW(A25)-6),"")</f>
        <v/>
      </c>
      <c r="B25" s="114"/>
      <c r="C25" s="117" t="str">
        <f>IFERROR(IF(A25&gt;0,VLOOKUP(F25,Küren!$A$9:$N$68,6),""),"")</f>
        <v/>
      </c>
      <c r="D25" s="118" t="str">
        <f>IFERROR(IF(A25&gt;0,VLOOKUP(F25,Küren!$A$9:$N$68,2),""),"")</f>
        <v/>
      </c>
      <c r="E25" s="118" t="str">
        <f>IFERROR(IF(A25&gt;0,VLOOKUP(F25,Küren!$A$9:$N$68,3),""),"")</f>
        <v/>
      </c>
      <c r="F25" t="str">
        <f>IFERROR(MATCH(A25,Küren!$I$9:I$68,0),"")</f>
        <v/>
      </c>
      <c r="G25" t="str">
        <f>IFERROR(IF(A25&gt;0,VLOOKUP(F25,Küren!$A$9:$N$68,4),""),"")</f>
        <v/>
      </c>
    </row>
    <row r="26" spans="1:7" x14ac:dyDescent="0.25">
      <c r="A26" s="116" t="str">
        <f t="array" ref="A26">IFERROR(SMALL(Küren!$I$9:$I$68,ROW(A26)-6),"")</f>
        <v/>
      </c>
      <c r="B26" s="114"/>
      <c r="C26" s="117" t="str">
        <f>IFERROR(IF(A26&gt;0,VLOOKUP(F26,Küren!$A$9:$N$68,6),""),"")</f>
        <v/>
      </c>
      <c r="D26" s="118" t="str">
        <f>IFERROR(IF(A26&gt;0,VLOOKUP(F26,Küren!$A$9:$N$68,2),""),"")</f>
        <v/>
      </c>
      <c r="E26" s="118" t="str">
        <f>IFERROR(IF(A26&gt;0,VLOOKUP(F26,Küren!$A$9:$N$68,3),""),"")</f>
        <v/>
      </c>
      <c r="F26" t="str">
        <f>IFERROR(MATCH(A26,Küren!$I$9:I$68,0),"")</f>
        <v/>
      </c>
      <c r="G26" t="str">
        <f>IFERROR(IF(A26&gt;0,VLOOKUP(F26,Küren!$A$9:$N$68,4),""),"")</f>
        <v/>
      </c>
    </row>
    <row r="27" spans="1:7" x14ac:dyDescent="0.25">
      <c r="A27" s="116" t="str">
        <f t="array" ref="A27">IFERROR(SMALL(Küren!$I$9:$I$68,ROW(A27)-6),"")</f>
        <v/>
      </c>
      <c r="B27" s="114"/>
      <c r="C27" s="117" t="str">
        <f>IFERROR(IF(A27&gt;0,VLOOKUP(F27,Küren!$A$9:$N$68,6),""),"")</f>
        <v/>
      </c>
      <c r="D27" s="118" t="str">
        <f>IFERROR(IF(A27&gt;0,VLOOKUP(F27,Küren!$A$9:$N$68,2),""),"")</f>
        <v/>
      </c>
      <c r="E27" s="118" t="str">
        <f>IFERROR(IF(A27&gt;0,VLOOKUP(F27,Küren!$A$9:$N$68,3),""),"")</f>
        <v/>
      </c>
      <c r="F27" t="str">
        <f>IFERROR(MATCH(A27,Küren!$I$9:I$68,0),"")</f>
        <v/>
      </c>
      <c r="G27" t="str">
        <f>IFERROR(IF(A27&gt;0,VLOOKUP(F27,Küren!$A$9:$N$68,4),""),"")</f>
        <v/>
      </c>
    </row>
    <row r="28" spans="1:7" x14ac:dyDescent="0.25">
      <c r="A28" s="116" t="str">
        <f t="array" ref="A28">IFERROR(SMALL(Küren!$I$9:$I$68,ROW(A28)-6),"")</f>
        <v/>
      </c>
      <c r="B28" s="114"/>
      <c r="C28" s="117" t="str">
        <f>IFERROR(IF(A28&gt;0,VLOOKUP(F28,Küren!$A$9:$N$68,6),""),"")</f>
        <v/>
      </c>
      <c r="D28" s="118" t="str">
        <f>IFERROR(IF(A28&gt;0,VLOOKUP(F28,Küren!$A$9:$N$68,2),""),"")</f>
        <v/>
      </c>
      <c r="E28" s="118" t="str">
        <f>IFERROR(IF(A28&gt;0,VLOOKUP(F28,Küren!$A$9:$N$68,3),""),"")</f>
        <v/>
      </c>
      <c r="F28" t="str">
        <f>IFERROR(MATCH(A28,Küren!$I$9:I$68,0),"")</f>
        <v/>
      </c>
      <c r="G28" t="str">
        <f>IFERROR(IF(A28&gt;0,VLOOKUP(F28,Küren!$A$9:$N$68,4),""),"")</f>
        <v/>
      </c>
    </row>
    <row r="29" spans="1:7" x14ac:dyDescent="0.25">
      <c r="A29" s="116" t="str">
        <f t="array" ref="A29">IFERROR(SMALL(Küren!$I$9:$I$68,ROW(A29)-6),"")</f>
        <v/>
      </c>
      <c r="B29" s="114"/>
      <c r="C29" s="117" t="str">
        <f>IFERROR(IF(A29&gt;0,VLOOKUP(F29,Küren!$A$9:$N$68,6),""),"")</f>
        <v/>
      </c>
      <c r="D29" s="118" t="str">
        <f>IFERROR(IF(A29&gt;0,VLOOKUP(F29,Küren!$A$9:$N$68,2),""),"")</f>
        <v/>
      </c>
      <c r="E29" s="118" t="str">
        <f>IFERROR(IF(A29&gt;0,VLOOKUP(F29,Küren!$A$9:$N$68,3),""),"")</f>
        <v/>
      </c>
      <c r="F29" t="str">
        <f>IFERROR(MATCH(A29,Küren!$I$9:I$68,0),"")</f>
        <v/>
      </c>
      <c r="G29" t="str">
        <f>IFERROR(IF(A29&gt;0,VLOOKUP(F29,Küren!$A$9:$N$68,4),""),"")</f>
        <v/>
      </c>
    </row>
    <row r="30" spans="1:7" x14ac:dyDescent="0.25">
      <c r="A30" s="116" t="str">
        <f t="array" ref="A30">IFERROR(SMALL(Küren!$I$9:$I$68,ROW(A30)-6),"")</f>
        <v/>
      </c>
      <c r="B30" s="114"/>
      <c r="C30" s="117" t="str">
        <f>IFERROR(IF(A30&gt;0,VLOOKUP(F30,Küren!$A$9:$N$68,6),""),"")</f>
        <v/>
      </c>
      <c r="D30" s="118" t="str">
        <f>IFERROR(IF(A30&gt;0,VLOOKUP(F30,Küren!$A$9:$N$68,2),""),"")</f>
        <v/>
      </c>
      <c r="E30" s="118" t="str">
        <f>IFERROR(IF(A30&gt;0,VLOOKUP(F30,Küren!$A$9:$N$68,3),""),"")</f>
        <v/>
      </c>
      <c r="F30" t="str">
        <f>IFERROR(MATCH(A30,Küren!$I$9:I$68,0),"")</f>
        <v/>
      </c>
      <c r="G30" t="str">
        <f>IFERROR(IF(A30&gt;0,VLOOKUP(F30,Küren!$A$9:$N$68,4),""),"")</f>
        <v/>
      </c>
    </row>
  </sheetData>
  <sheetProtection sheet="1" objects="1" scenarios="1" selectLockedCells="1"/>
  <mergeCells count="3">
    <mergeCell ref="A1:D1"/>
    <mergeCell ref="A2:D2"/>
    <mergeCell ref="B4:D4"/>
  </mergeCells>
  <conditionalFormatting sqref="A7:A30">
    <cfRule type="cellIs" dxfId="18" priority="1" operator="equal">
      <formula>0</formula>
    </cfRule>
  </conditionalFormatting>
  <conditionalFormatting sqref="C7:C30">
    <cfRule type="cellIs" dxfId="17" priority="2" operator="equal">
      <formula>118</formula>
    </cfRule>
    <cfRule type="cellIs" dxfId="16" priority="3" operator="equal">
      <formula>0</formula>
    </cfRule>
  </conditionalFormatting>
  <dataValidations count="1">
    <dataValidation allowBlank="1" showDropDown="1" showInputMessage="1" showErrorMessage="1" sqref="B7:B30"/>
  </dataValidation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&amp;LSSV Zuffenhausen&amp;C
Anmeldung.SET(at)Klopstockstrasse.de&amp;R&amp;A / 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R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5" style="54" hidden="1" customWidth="1"/>
    <col min="7" max="7" width="4.85546875" style="66" hidden="1" customWidth="1"/>
    <col min="8" max="9" width="20.7109375" customWidth="1"/>
    <col min="10" max="10" width="6" customWidth="1"/>
    <col min="11" max="11" width="5.85546875" style="51" customWidth="1"/>
    <col min="12" max="17" width="11.42578125" customWidth="1"/>
    <col min="18" max="18" width="16.140625" customWidth="1"/>
    <col min="19" max="207" width="11.42578125" customWidth="1"/>
  </cols>
  <sheetData>
    <row r="1" spans="1:18" ht="22.5" customHeight="1" x14ac:dyDescent="0.45">
      <c r="A1" s="182" t="str">
        <f>'allg. Daten'!A1</f>
        <v>15. Schwäbischer Einradtag</v>
      </c>
      <c r="B1" s="183"/>
      <c r="C1" s="183"/>
      <c r="D1" s="183"/>
      <c r="E1" s="81"/>
      <c r="F1" s="63"/>
      <c r="G1"/>
      <c r="K1"/>
    </row>
    <row r="2" spans="1:18" ht="22.5" customHeight="1" x14ac:dyDescent="0.45">
      <c r="A2" s="184" t="str">
        <f>'allg. Daten'!B2</f>
        <v>29.- 30.03.2025</v>
      </c>
      <c r="B2" s="184"/>
      <c r="C2" s="184"/>
      <c r="D2" s="184"/>
      <c r="E2" s="81"/>
      <c r="F2" s="63"/>
      <c r="G2"/>
      <c r="K2"/>
    </row>
    <row r="3" spans="1:18" s="50" customFormat="1" ht="9.9499999999999993" customHeight="1" x14ac:dyDescent="0.4">
      <c r="A3" s="9"/>
      <c r="B3" s="9"/>
      <c r="C3" s="9"/>
      <c r="D3" s="9"/>
      <c r="E3" s="9"/>
      <c r="F3" s="53"/>
      <c r="G3" s="64"/>
      <c r="H3" s="53"/>
      <c r="I3" s="53"/>
      <c r="J3" s="53"/>
      <c r="K3" s="51"/>
      <c r="L3"/>
      <c r="M3"/>
      <c r="N3"/>
      <c r="O3"/>
      <c r="P3"/>
      <c r="Q3"/>
      <c r="R3"/>
    </row>
    <row r="4" spans="1:18" s="50" customFormat="1" ht="38.1" customHeight="1" x14ac:dyDescent="0.35">
      <c r="A4" s="68" t="s">
        <v>20</v>
      </c>
      <c r="B4" s="173" t="str">
        <f>'allg. Daten'!C6</f>
        <v>Verein</v>
      </c>
      <c r="C4" s="174"/>
      <c r="D4" s="174"/>
      <c r="E4" s="174"/>
      <c r="F4" s="174"/>
      <c r="G4" s="174"/>
      <c r="H4" s="174"/>
      <c r="I4" s="174"/>
      <c r="J4" s="174"/>
      <c r="K4" s="51"/>
      <c r="L4"/>
      <c r="M4"/>
      <c r="N4"/>
      <c r="O4"/>
      <c r="P4"/>
      <c r="Q4"/>
      <c r="R4"/>
    </row>
    <row r="5" spans="1:18" s="50" customFormat="1" ht="9" customHeight="1" x14ac:dyDescent="0.25">
      <c r="A5" s="72"/>
      <c r="B5" s="48"/>
      <c r="C5" s="48"/>
      <c r="D5" s="48"/>
      <c r="E5" s="48"/>
      <c r="F5"/>
      <c r="G5"/>
      <c r="H5"/>
      <c r="I5"/>
      <c r="J5"/>
      <c r="K5" s="51"/>
      <c r="L5"/>
      <c r="M5"/>
      <c r="N5"/>
      <c r="O5"/>
      <c r="P5"/>
      <c r="Q5"/>
      <c r="R5"/>
    </row>
    <row r="6" spans="1:18" ht="15" customHeight="1" x14ac:dyDescent="0.25">
      <c r="A6" s="49" t="s">
        <v>97</v>
      </c>
      <c r="B6" s="49" t="s">
        <v>66</v>
      </c>
      <c r="C6" s="49" t="s">
        <v>25</v>
      </c>
      <c r="D6" s="15" t="s">
        <v>91</v>
      </c>
      <c r="E6" s="15" t="s">
        <v>92</v>
      </c>
      <c r="F6" s="15" t="s">
        <v>93</v>
      </c>
      <c r="G6" s="15" t="s">
        <v>94</v>
      </c>
      <c r="I6" s="51"/>
      <c r="K6"/>
    </row>
    <row r="7" spans="1:18" ht="20.100000000000001" customHeight="1" x14ac:dyDescent="0.25">
      <c r="A7" s="116" t="str">
        <f t="array" ref="A7">IFERROR(SMALL(Küren!$J$9:$J$68,(ROW(A7)-6)*2-1),"")</f>
        <v/>
      </c>
      <c r="B7" s="114"/>
      <c r="C7" s="117" t="str">
        <f>IFERROR(IF(F7&gt;0,MAX(VLOOKUP(F7,Küren!$A$9:$N$68,6),VLOOKUP(G7,Küren!$A$9:$N$68,6)),""),"")</f>
        <v/>
      </c>
      <c r="D7" s="118" t="str">
        <f>IF(F7&gt;0,VLOOKUP(F7,Küren!$A$9:$N$68,3) &amp; " " &amp; VLOOKUP(F7,Küren!$A$9:$N$68,2),"")</f>
        <v/>
      </c>
      <c r="E7" s="118" t="str">
        <f>IF(G7&gt;0,VLOOKUP(G7,Küren!$A$9:$N$68,3) &amp; " " &amp; VLOOKUP(G7,Küren!$A$9:$N$68,2),"")</f>
        <v/>
      </c>
      <c r="F7">
        <f t="array" ref="F7">IF(ISNUMBER(A7),IFERROR(LARGE((Küren!$J$9:$J$68=A7)*Küren!$A$9:$A$68,2),0),0)</f>
        <v>0</v>
      </c>
      <c r="G7">
        <f t="array" ref="G7">IF(ISNUMBER(A7),IFERROR(LARGE((Küren!$J$9:$J$68=A7)*Küren!$A$9:$A$68,1),0),0)</f>
        <v>0</v>
      </c>
      <c r="I7" s="51"/>
      <c r="K7"/>
    </row>
    <row r="8" spans="1:18" ht="20.100000000000001" customHeight="1" x14ac:dyDescent="0.25">
      <c r="A8" s="116" t="str">
        <f t="array" ref="A8">IFERROR(SMALL(Küren!$J$9:$J$68,(ROW(A8)-6)*2-1),"")</f>
        <v/>
      </c>
      <c r="B8" s="114"/>
      <c r="C8" s="117" t="str">
        <f>IFERROR(IF(F8&gt;0,MAX(VLOOKUP(F8,Küren!$A$9:$N$68,6),VLOOKUP(G8,Küren!$A$9:$N$68,6)),""),"")</f>
        <v/>
      </c>
      <c r="D8" s="118" t="str">
        <f>IF(F8&gt;0,VLOOKUP(F8,Küren!$A$9:$N$68,3) &amp; " " &amp; VLOOKUP(F8,Küren!$A$9:$N$68,2),"")</f>
        <v/>
      </c>
      <c r="E8" s="118" t="str">
        <f>IF(G8&gt;0,VLOOKUP(G8,Küren!$A$9:$N$68,3) &amp; " " &amp; VLOOKUP(G8,Küren!$A$9:$N$68,2),"")</f>
        <v/>
      </c>
      <c r="F8">
        <f t="array" ref="F8">IF(ISNUMBER(A8),IFERROR(LARGE((Küren!$J$9:$J$68=A8)*Küren!$A$9:$A$68,2),0),0)</f>
        <v>0</v>
      </c>
      <c r="G8">
        <f t="array" ref="G8">IF(ISNUMBER(A8),IFERROR(LARGE((Küren!$J$9:$J$68=A8)*Küren!$A$9:$A$68,1),0),0)</f>
        <v>0</v>
      </c>
      <c r="I8" s="51"/>
      <c r="K8"/>
    </row>
    <row r="9" spans="1:18" ht="20.100000000000001" customHeight="1" x14ac:dyDescent="0.25">
      <c r="A9" s="116" t="str">
        <f t="array" ref="A9">IFERROR(SMALL(Küren!$J$9:$J$68,(ROW(A9)-6)*2-1),"")</f>
        <v/>
      </c>
      <c r="B9" s="114"/>
      <c r="C9" s="117" t="str">
        <f>IFERROR(IF(F9&gt;0,MAX(VLOOKUP(F9,Küren!$A$9:$N$68,6),VLOOKUP(G9,Küren!$A$9:$N$68,6)),""),"")</f>
        <v/>
      </c>
      <c r="D9" s="118" t="str">
        <f>IF(F9&gt;0,VLOOKUP(F9,Küren!$A$9:$N$68,3) &amp; " " &amp; VLOOKUP(F9,Küren!$A$9:$N$68,2),"")</f>
        <v/>
      </c>
      <c r="E9" s="118" t="str">
        <f>IF(G9&gt;0,VLOOKUP(G9,Küren!$A$9:$N$68,3) &amp; " " &amp; VLOOKUP(G9,Küren!$A$9:$N$68,2),"")</f>
        <v/>
      </c>
      <c r="F9">
        <f t="array" ref="F9">IF(ISNUMBER(A9),IFERROR(LARGE((Küren!$J$9:$J$68=A9)*Küren!$A$9:$A$68,2),0),0)</f>
        <v>0</v>
      </c>
      <c r="G9">
        <f t="array" ref="G9">IF(ISNUMBER(A9),IFERROR(LARGE((Küren!$J$9:$J$68=A9)*Küren!$A$9:$A$68,1),0),0)</f>
        <v>0</v>
      </c>
      <c r="I9" s="51"/>
      <c r="K9"/>
    </row>
    <row r="10" spans="1:18" x14ac:dyDescent="0.25">
      <c r="A10" s="116" t="str">
        <f t="array" ref="A10">IFERROR(SMALL(Küren!$J$9:$J$68,(ROW(A10)-6)*2-1),"")</f>
        <v/>
      </c>
      <c r="B10" s="114"/>
      <c r="C10" s="117" t="str">
        <f>IFERROR(IF(F10&gt;0,MAX(VLOOKUP(F10,Küren!$A$9:$N$68,6),VLOOKUP(G10,Küren!$A$9:$N$68,6)),""),"")</f>
        <v/>
      </c>
      <c r="D10" s="118" t="str">
        <f>IF(F10&gt;0,VLOOKUP(F10,Küren!$A$9:$N$68,3) &amp; " " &amp; VLOOKUP(F10,Küren!$A$9:$N$68,2),"")</f>
        <v/>
      </c>
      <c r="E10" s="118" t="str">
        <f>IF(G10&gt;0,VLOOKUP(G10,Küren!$A$9:$N$68,3) &amp; " " &amp; VLOOKUP(G10,Küren!$A$9:$N$68,2),"")</f>
        <v/>
      </c>
      <c r="F10">
        <f t="array" ref="F10">IF(ISNUMBER(A10),IFERROR(LARGE((Küren!$J$9:$J$68=A10)*Küren!$A$9:$A$68,2),0),0)</f>
        <v>0</v>
      </c>
      <c r="G10">
        <f t="array" ref="G10">IF(ISNUMBER(A10),IFERROR(LARGE((Küren!$J$9:$J$68=A10)*Küren!$A$9:$A$68,1),0),0)</f>
        <v>0</v>
      </c>
      <c r="I10" s="51"/>
      <c r="K10"/>
    </row>
    <row r="11" spans="1:18" x14ac:dyDescent="0.25">
      <c r="A11" s="116" t="str">
        <f t="array" ref="A11">IFERROR(SMALL(Küren!$J$9:$J$68,(ROW(A11)-6)*2-1),"")</f>
        <v/>
      </c>
      <c r="B11" s="114"/>
      <c r="C11" s="117" t="str">
        <f>IFERROR(IF(F11&gt;0,MAX(VLOOKUP(F11,Küren!$A$9:$N$68,6),VLOOKUP(G11,Küren!$A$9:$N$68,6)),""),"")</f>
        <v/>
      </c>
      <c r="D11" s="118" t="str">
        <f>IF(F11&gt;0,VLOOKUP(F11,Küren!$A$9:$N$68,3) &amp; " " &amp; VLOOKUP(F11,Küren!$A$9:$N$68,2),"")</f>
        <v/>
      </c>
      <c r="E11" s="118" t="str">
        <f>IF(G11&gt;0,VLOOKUP(G11,Küren!$A$9:$N$68,3) &amp; " " &amp; VLOOKUP(G11,Küren!$A$9:$N$68,2),"")</f>
        <v/>
      </c>
      <c r="F11">
        <f t="array" ref="F11">IF(ISNUMBER(A11),IFERROR(LARGE((Küren!$J$9:$J$68=A11)*Küren!$A$9:$A$68,2),0),0)</f>
        <v>0</v>
      </c>
      <c r="G11">
        <f t="array" ref="G11">IF(ISNUMBER(A11),IFERROR(LARGE((Küren!$J$9:$J$68=A11)*Küren!$A$9:$A$68,1),0),0)</f>
        <v>0</v>
      </c>
      <c r="I11" s="51"/>
      <c r="K11"/>
    </row>
    <row r="12" spans="1:18" x14ac:dyDescent="0.25">
      <c r="A12" s="116" t="str">
        <f t="array" ref="A12">IFERROR(SMALL(Küren!$J$9:$J$68,(ROW(A12)-6)*2-1),"")</f>
        <v/>
      </c>
      <c r="B12" s="114"/>
      <c r="C12" s="117" t="str">
        <f>IFERROR(IF(F12&gt;0,MAX(VLOOKUP(F12,Küren!$A$9:$N$68,6),VLOOKUP(G12,Küren!$A$9:$N$68,6)),""),"")</f>
        <v/>
      </c>
      <c r="D12" s="118" t="str">
        <f>IF(F12&gt;0,VLOOKUP(F12,Küren!$A$9:$N$68,3) &amp; " " &amp; VLOOKUP(F12,Küren!$A$9:$N$68,2),"")</f>
        <v/>
      </c>
      <c r="E12" s="118" t="str">
        <f>IF(G12&gt;0,VLOOKUP(G12,Küren!$A$9:$N$68,3) &amp; " " &amp; VLOOKUP(G12,Küren!$A$9:$N$68,2),"")</f>
        <v/>
      </c>
      <c r="F12">
        <f t="array" ref="F12">IF(ISNUMBER(A12),IFERROR(LARGE((Küren!$J$9:$J$68=A12)*Küren!$A$9:$A$68,2),0),0)</f>
        <v>0</v>
      </c>
      <c r="G12">
        <f t="array" ref="G12">IF(ISNUMBER(A12),IFERROR(LARGE((Küren!$J$9:$J$68=A12)*Küren!$A$9:$A$68,1),0),0)</f>
        <v>0</v>
      </c>
      <c r="I12" s="51"/>
      <c r="K12"/>
    </row>
    <row r="13" spans="1:18" x14ac:dyDescent="0.25">
      <c r="A13" s="116" t="str">
        <f t="array" ref="A13">IFERROR(SMALL(Küren!$J$9:$J$68,(ROW(A13)-6)*2-1),"")</f>
        <v/>
      </c>
      <c r="B13" s="114"/>
      <c r="C13" s="117" t="str">
        <f>IFERROR(IF(F13&gt;0,MAX(VLOOKUP(F13,Küren!$A$9:$N$68,6),VLOOKUP(G13,Küren!$A$9:$N$68,6)),""),"")</f>
        <v/>
      </c>
      <c r="D13" s="118" t="str">
        <f>IF(F13&gt;0,VLOOKUP(F13,Küren!$A$9:$N$68,3) &amp; " " &amp; VLOOKUP(F13,Küren!$A$9:$N$68,2),"")</f>
        <v/>
      </c>
      <c r="E13" s="118" t="str">
        <f>IF(G13&gt;0,VLOOKUP(G13,Küren!$A$9:$N$68,3) &amp; " " &amp; VLOOKUP(G13,Küren!$A$9:$N$68,2),"")</f>
        <v/>
      </c>
      <c r="F13">
        <f t="array" ref="F13">IF(ISNUMBER(A13),IFERROR(LARGE((Küren!$J$9:$J$68=A13)*Küren!$A$9:$A$68,2),0),0)</f>
        <v>0</v>
      </c>
      <c r="G13">
        <f t="array" ref="G13">IF(ISNUMBER(A13),IFERROR(LARGE((Küren!$J$9:$J$68=A13)*Küren!$A$9:$A$68,1),0),0)</f>
        <v>0</v>
      </c>
      <c r="I13" s="51"/>
      <c r="K13"/>
    </row>
    <row r="14" spans="1:18" x14ac:dyDescent="0.25">
      <c r="A14" s="116" t="str">
        <f t="array" ref="A14">IFERROR(SMALL(Küren!$J$9:$J$68,(ROW(A14)-6)*2-1),"")</f>
        <v/>
      </c>
      <c r="B14" s="114"/>
      <c r="C14" s="117" t="str">
        <f>IFERROR(IF(F14&gt;0,MAX(VLOOKUP(F14,Küren!$A$9:$N$68,6),VLOOKUP(G14,Küren!$A$9:$N$68,6)),""),"")</f>
        <v/>
      </c>
      <c r="D14" s="118" t="str">
        <f>IF(F14&gt;0,VLOOKUP(F14,Küren!$A$9:$N$68,3) &amp; " " &amp; VLOOKUP(F14,Küren!$A$9:$N$68,2),"")</f>
        <v/>
      </c>
      <c r="E14" s="118" t="str">
        <f>IF(G14&gt;0,VLOOKUP(G14,Küren!$A$9:$N$68,3) &amp; " " &amp; VLOOKUP(G14,Küren!$A$9:$N$68,2),"")</f>
        <v/>
      </c>
      <c r="F14">
        <f t="array" ref="F14">IF(ISNUMBER(A14),IFERROR(LARGE((Küren!$J$9:$J$68=A14)*Küren!$A$9:$A$68,2),0),0)</f>
        <v>0</v>
      </c>
      <c r="G14">
        <f t="array" ref="G14">IF(ISNUMBER(A14),IFERROR(LARGE((Küren!$J$9:$J$68=A14)*Küren!$A$9:$A$68,1),0),0)</f>
        <v>0</v>
      </c>
      <c r="I14" s="51"/>
      <c r="K14"/>
    </row>
    <row r="15" spans="1:18" x14ac:dyDescent="0.25">
      <c r="A15" s="116" t="str">
        <f t="array" ref="A15">IFERROR(SMALL(Küren!$J$9:$J$68,(ROW(A15)-6)*2-1),"")</f>
        <v/>
      </c>
      <c r="B15" s="114"/>
      <c r="C15" s="117" t="str">
        <f>IFERROR(IF(F15&gt;0,MAX(VLOOKUP(F15,Küren!$A$9:$N$68,6),VLOOKUP(G15,Küren!$A$9:$N$68,6)),""),"")</f>
        <v/>
      </c>
      <c r="D15" s="118" t="str">
        <f>IF(F15&gt;0,VLOOKUP(F15,Küren!$A$9:$N$68,3) &amp; " " &amp; VLOOKUP(F15,Küren!$A$9:$N$68,2),"")</f>
        <v/>
      </c>
      <c r="E15" s="118" t="str">
        <f>IF(G15&gt;0,VLOOKUP(G15,Küren!$A$9:$N$68,3) &amp; " " &amp; VLOOKUP(G15,Küren!$A$9:$N$68,2),"")</f>
        <v/>
      </c>
      <c r="F15">
        <f t="array" ref="F15">IF(ISNUMBER(A15),IFERROR(LARGE((Küren!$J$9:$J$68=A15)*Küren!$A$9:$A$68,2),0),0)</f>
        <v>0</v>
      </c>
      <c r="G15">
        <f t="array" ref="G15">IF(ISNUMBER(A15),IFERROR(LARGE((Küren!$J$9:$J$68=A15)*Küren!$A$9:$A$68,1),0),0)</f>
        <v>0</v>
      </c>
      <c r="I15" s="51"/>
      <c r="K15"/>
    </row>
    <row r="16" spans="1:18" x14ac:dyDescent="0.25">
      <c r="A16" s="116" t="str">
        <f t="array" ref="A16">IFERROR(SMALL(Küren!$J$9:$J$68,(ROW(A16)-6)*2-1),"")</f>
        <v/>
      </c>
      <c r="B16" s="114"/>
      <c r="C16" s="117" t="str">
        <f>IFERROR(IF(F16&gt;0,MAX(VLOOKUP(F16,Küren!$A$9:$N$68,6),VLOOKUP(G16,Küren!$A$9:$N$68,6)),""),"")</f>
        <v/>
      </c>
      <c r="D16" s="118" t="str">
        <f>IF(F16&gt;0,VLOOKUP(F16,Küren!$A$9:$N$68,3) &amp; " " &amp; VLOOKUP(F16,Küren!$A$9:$N$68,2),"")</f>
        <v/>
      </c>
      <c r="E16" s="118" t="str">
        <f>IF(G16&gt;0,VLOOKUP(G16,Küren!$A$9:$N$68,3) &amp; " " &amp; VLOOKUP(G16,Küren!$A$9:$N$68,2),"")</f>
        <v/>
      </c>
      <c r="F16">
        <f t="array" ref="F16">IF(ISNUMBER(A16),IFERROR(LARGE((Küren!$J$9:$J$68=A16)*Küren!$A$9:$A$68,2),0),0)</f>
        <v>0</v>
      </c>
      <c r="G16">
        <f t="array" ref="G16">IF(ISNUMBER(A16),IFERROR(LARGE((Küren!$J$9:$J$68=A16)*Küren!$A$9:$A$68,1),0),0)</f>
        <v>0</v>
      </c>
      <c r="I16" s="51"/>
      <c r="K16"/>
    </row>
    <row r="17" spans="1:11" x14ac:dyDescent="0.25">
      <c r="A17" s="116" t="str">
        <f t="array" ref="A17">IFERROR(SMALL(Küren!$J$9:$J$68,(ROW(A17)-6)*2-1),"")</f>
        <v/>
      </c>
      <c r="B17" s="114"/>
      <c r="C17" s="117" t="str">
        <f>IFERROR(IF(F17&gt;0,MAX(VLOOKUP(F17,Küren!$A$9:$N$68,6),VLOOKUP(G17,Küren!$A$9:$N$68,6)),""),"")</f>
        <v/>
      </c>
      <c r="D17" s="118" t="str">
        <f>IF(F17&gt;0,VLOOKUP(F17,Küren!$A$9:$N$68,3) &amp; " " &amp; VLOOKUP(F17,Küren!$A$9:$N$68,2),"")</f>
        <v/>
      </c>
      <c r="E17" s="118" t="str">
        <f>IF(G17&gt;0,VLOOKUP(G17,Küren!$A$9:$N$68,3) &amp; " " &amp; VLOOKUP(G17,Küren!$A$9:$N$68,2),"")</f>
        <v/>
      </c>
      <c r="F17">
        <f t="array" ref="F17">IF(ISNUMBER(A17),IFERROR(LARGE((Küren!$J$9:$J$68=A17)*Küren!$A$9:$A$68,2),0),0)</f>
        <v>0</v>
      </c>
      <c r="G17">
        <f t="array" ref="G17">IF(ISNUMBER(A17),IFERROR(LARGE((Küren!$J$9:$J$68=A17)*Küren!$A$9:$A$68,1),0),0)</f>
        <v>0</v>
      </c>
      <c r="I17" s="51"/>
      <c r="K17"/>
    </row>
    <row r="18" spans="1:11" x14ac:dyDescent="0.25">
      <c r="A18" s="116" t="str">
        <f t="array" ref="A18">IFERROR(SMALL(Küren!$J$9:$J$68,(ROW(A18)-6)*2-1),"")</f>
        <v/>
      </c>
      <c r="B18" s="114"/>
      <c r="C18" s="117" t="str">
        <f>IFERROR(IF(F18&gt;0,MAX(VLOOKUP(F18,Küren!$A$9:$N$68,6),VLOOKUP(G18,Küren!$A$9:$N$68,6)),""),"")</f>
        <v/>
      </c>
      <c r="D18" s="118" t="str">
        <f>IF(F18&gt;0,VLOOKUP(F18,Küren!$A$9:$N$68,3) &amp; " " &amp; VLOOKUP(F18,Küren!$A$9:$N$68,2),"")</f>
        <v/>
      </c>
      <c r="E18" s="118" t="str">
        <f>IF(G18&gt;0,VLOOKUP(G18,Küren!$A$9:$N$68,3) &amp; " " &amp; VLOOKUP(G18,Küren!$A$9:$N$68,2),"")</f>
        <v/>
      </c>
      <c r="F18">
        <f t="array" ref="F18">IF(ISNUMBER(A18),IFERROR(LARGE((Küren!$J$9:$J$68=A18)*Küren!$A$9:$A$68,2),0),0)</f>
        <v>0</v>
      </c>
      <c r="G18">
        <f t="array" ref="G18">IF(ISNUMBER(A18),IFERROR(LARGE((Küren!$J$9:$J$68=A18)*Küren!$A$9:$A$68,1),0),0)</f>
        <v>0</v>
      </c>
      <c r="I18" s="51"/>
      <c r="K18"/>
    </row>
    <row r="19" spans="1:11" x14ac:dyDescent="0.25">
      <c r="A19" s="116" t="str">
        <f t="array" ref="A19">IFERROR(SMALL(Küren!$J$9:$J$68,(ROW(A19)-6)*2-1),"")</f>
        <v/>
      </c>
      <c r="B19" s="114"/>
      <c r="C19" s="117" t="str">
        <f>IFERROR(IF(F19&gt;0,MAX(VLOOKUP(F19,Küren!$A$9:$N$68,6),VLOOKUP(G19,Küren!$A$9:$N$68,6)),""),"")</f>
        <v/>
      </c>
      <c r="D19" s="118" t="str">
        <f>IF(F19&gt;0,VLOOKUP(F19,Küren!$A$9:$N$68,3) &amp; " " &amp; VLOOKUP(F19,Küren!$A$9:$N$68,2),"")</f>
        <v/>
      </c>
      <c r="E19" s="118" t="str">
        <f>IF(G19&gt;0,VLOOKUP(G19,Küren!$A$9:$N$68,3) &amp; " " &amp; VLOOKUP(G19,Küren!$A$9:$N$68,2),"")</f>
        <v/>
      </c>
      <c r="F19">
        <f t="array" ref="F19">IF(ISNUMBER(A19),IFERROR(LARGE((Küren!$J$9:$J$68=A19)*Küren!$A$9:$A$68,2),0),0)</f>
        <v>0</v>
      </c>
      <c r="G19">
        <f t="array" ref="G19">IF(ISNUMBER(A19),IFERROR(LARGE((Küren!$J$9:$J$68=A19)*Küren!$A$9:$A$68,1),0),0)</f>
        <v>0</v>
      </c>
      <c r="I19" s="51"/>
      <c r="K19"/>
    </row>
    <row r="20" spans="1:11" x14ac:dyDescent="0.25">
      <c r="A20" s="116" t="str">
        <f t="array" ref="A20">IFERROR(SMALL(Küren!$J$9:$J$68,(ROW(A20)-6)*2-1),"")</f>
        <v/>
      </c>
      <c r="B20" s="114"/>
      <c r="C20" s="117" t="str">
        <f>IFERROR(IF(F20&gt;0,MAX(VLOOKUP(F20,Küren!$A$9:$N$68,6),VLOOKUP(G20,Küren!$A$9:$N$68,6)),""),"")</f>
        <v/>
      </c>
      <c r="D20" s="118" t="str">
        <f>IF(F20&gt;0,VLOOKUP(F20,Küren!$A$9:$N$68,3) &amp; " " &amp; VLOOKUP(F20,Küren!$A$9:$N$68,2),"")</f>
        <v/>
      </c>
      <c r="E20" s="118" t="str">
        <f>IF(G20&gt;0,VLOOKUP(G20,Küren!$A$9:$N$68,3) &amp; " " &amp; VLOOKUP(G20,Küren!$A$9:$N$68,2),"")</f>
        <v/>
      </c>
      <c r="F20">
        <f t="array" ref="F20">IF(ISNUMBER(A20),IFERROR(LARGE((Küren!$J$9:$J$68=A20)*Küren!$A$9:$A$68,2),0),0)</f>
        <v>0</v>
      </c>
      <c r="G20">
        <f t="array" ref="G20">IF(ISNUMBER(A20),IFERROR(LARGE((Küren!$J$9:$J$68=A20)*Küren!$A$9:$A$68,1),0),0)</f>
        <v>0</v>
      </c>
      <c r="I20" s="51"/>
      <c r="K20"/>
    </row>
    <row r="21" spans="1:11" x14ac:dyDescent="0.25">
      <c r="A21" s="116" t="str">
        <f t="array" ref="A21">IFERROR(SMALL(Küren!$J$9:$J$68,(ROW(A21)-6)*2-1),"")</f>
        <v/>
      </c>
      <c r="B21" s="114"/>
      <c r="C21" s="117" t="str">
        <f>IFERROR(IF(F21&gt;0,MAX(VLOOKUP(F21,Küren!$A$9:$N$68,6),VLOOKUP(G21,Küren!$A$9:$N$68,6)),""),"")</f>
        <v/>
      </c>
      <c r="D21" s="118" t="str">
        <f>IF(F21&gt;0,VLOOKUP(F21,Küren!$A$9:$N$68,3) &amp; " " &amp; VLOOKUP(F21,Küren!$A$9:$N$68,2),"")</f>
        <v/>
      </c>
      <c r="E21" s="118" t="str">
        <f>IF(G21&gt;0,VLOOKUP(G21,Küren!$A$9:$N$68,3) &amp; " " &amp; VLOOKUP(G21,Küren!$A$9:$N$68,2),"")</f>
        <v/>
      </c>
      <c r="F21">
        <f t="array" ref="F21">IF(ISNUMBER(A21),IFERROR(LARGE((Küren!$J$9:$J$68=A21)*Küren!$A$9:$A$68,2),0),0)</f>
        <v>0</v>
      </c>
      <c r="G21">
        <f t="array" ref="G21">IF(ISNUMBER(A21),IFERROR(LARGE((Küren!$J$9:$J$68=A21)*Küren!$A$9:$A$68,1),0),0)</f>
        <v>0</v>
      </c>
      <c r="I21" s="51"/>
      <c r="K21"/>
    </row>
    <row r="22" spans="1:11" x14ac:dyDescent="0.25">
      <c r="A22" s="116" t="str">
        <f t="array" ref="A22">IFERROR(SMALL(Küren!$J$9:$J$68,(ROW(A22)-6)*2-1),"")</f>
        <v/>
      </c>
      <c r="B22" s="114"/>
      <c r="C22" s="117" t="str">
        <f>IFERROR(IF(F22&gt;0,MAX(VLOOKUP(F22,Küren!$A$9:$N$68,6),VLOOKUP(G22,Küren!$A$9:$N$68,6)),""),"")</f>
        <v/>
      </c>
      <c r="D22" s="118" t="str">
        <f>IF(F22&gt;0,VLOOKUP(F22,Küren!$A$9:$N$68,3) &amp; " " &amp; VLOOKUP(F22,Küren!$A$9:$N$68,2),"")</f>
        <v/>
      </c>
      <c r="E22" s="118" t="str">
        <f>IF(G22&gt;0,VLOOKUP(G22,Küren!$A$9:$N$68,3) &amp; " " &amp; VLOOKUP(G22,Küren!$A$9:$N$68,2),"")</f>
        <v/>
      </c>
      <c r="F22">
        <f t="array" ref="F22">IF(ISNUMBER(A22),IFERROR(LARGE((Küren!$J$9:$J$68=A22)*Küren!$A$9:$A$68,2),0),0)</f>
        <v>0</v>
      </c>
      <c r="G22">
        <f t="array" ref="G22">IF(ISNUMBER(A22),IFERROR(LARGE((Küren!$J$9:$J$68=A22)*Küren!$A$9:$A$68,1),0),0)</f>
        <v>0</v>
      </c>
      <c r="I22" s="51"/>
      <c r="K22"/>
    </row>
    <row r="23" spans="1:11" x14ac:dyDescent="0.25">
      <c r="A23" s="116" t="str">
        <f t="array" ref="A23">IFERROR(SMALL(Küren!$J$9:$J$68,(ROW(A23)-6)*2-1),"")</f>
        <v/>
      </c>
      <c r="B23" s="114"/>
      <c r="C23" s="117" t="str">
        <f>IFERROR(IF(F23&gt;0,MAX(VLOOKUP(F23,Küren!$A$9:$N$68,6),VLOOKUP(G23,Küren!$A$9:$N$68,6)),""),"")</f>
        <v/>
      </c>
      <c r="D23" s="118" t="str">
        <f>IF(F23&gt;0,VLOOKUP(F23,Küren!$A$9:$N$68,3) &amp; " " &amp; VLOOKUP(F23,Küren!$A$9:$N$68,2),"")</f>
        <v/>
      </c>
      <c r="E23" s="118" t="str">
        <f>IF(G23&gt;0,VLOOKUP(G23,Küren!$A$9:$N$68,3) &amp; " " &amp; VLOOKUP(G23,Küren!$A$9:$N$68,2),"")</f>
        <v/>
      </c>
      <c r="F23">
        <f t="array" ref="F23">IF(ISNUMBER(A23),IFERROR(LARGE((Küren!$J$9:$J$68=A23)*Küren!$A$9:$A$68,2),0),0)</f>
        <v>0</v>
      </c>
      <c r="G23">
        <f t="array" ref="G23">IF(ISNUMBER(A23),IFERROR(LARGE((Küren!$J$9:$J$68=A23)*Küren!$A$9:$A$68,1),0),0)</f>
        <v>0</v>
      </c>
      <c r="I23" s="51"/>
      <c r="K23"/>
    </row>
    <row r="24" spans="1:11" x14ac:dyDescent="0.25">
      <c r="A24" s="116" t="str">
        <f t="array" ref="A24">IFERROR(SMALL(Küren!$J$9:$J$68,(ROW(A24)-6)*2-1),"")</f>
        <v/>
      </c>
      <c r="B24" s="114"/>
      <c r="C24" s="117" t="str">
        <f>IFERROR(IF(F24&gt;0,MAX(VLOOKUP(F24,Küren!$A$9:$N$68,6),VLOOKUP(G24,Küren!$A$9:$N$68,6)),""),"")</f>
        <v/>
      </c>
      <c r="D24" s="118" t="str">
        <f>IF(F24&gt;0,VLOOKUP(F24,Küren!$A$9:$N$68,3) &amp; " " &amp; VLOOKUP(F24,Küren!$A$9:$N$68,2),"")</f>
        <v/>
      </c>
      <c r="E24" s="118" t="str">
        <f>IF(G24&gt;0,VLOOKUP(G24,Küren!$A$9:$N$68,3) &amp; " " &amp; VLOOKUP(G24,Küren!$A$9:$N$68,2),"")</f>
        <v/>
      </c>
      <c r="F24">
        <f t="array" ref="F24">IF(ISNUMBER(A24),IFERROR(LARGE((Küren!$J$9:$J$68=A24)*Küren!$A$9:$A$68,2),0),0)</f>
        <v>0</v>
      </c>
      <c r="G24">
        <f t="array" ref="G24">IF(ISNUMBER(A24),IFERROR(LARGE((Küren!$J$9:$J$68=A24)*Küren!$A$9:$A$68,1),0),0)</f>
        <v>0</v>
      </c>
      <c r="I24" s="51"/>
      <c r="K24"/>
    </row>
    <row r="25" spans="1:11" x14ac:dyDescent="0.25">
      <c r="A25" s="116" t="str">
        <f t="array" ref="A25">IFERROR(SMALL(Küren!$J$9:$J$68,(ROW(A25)-6)*2-1),"")</f>
        <v/>
      </c>
      <c r="B25" s="114"/>
      <c r="C25" s="117" t="str">
        <f>IFERROR(IF(F25&gt;0,MAX(VLOOKUP(F25,Küren!$A$9:$N$68,6),VLOOKUP(G25,Küren!$A$9:$N$68,6)),""),"")</f>
        <v/>
      </c>
      <c r="D25" s="118" t="str">
        <f>IF(F25&gt;0,VLOOKUP(F25,Küren!$A$9:$N$68,3) &amp; " " &amp; VLOOKUP(F25,Küren!$A$9:$N$68,2),"")</f>
        <v/>
      </c>
      <c r="E25" s="118" t="str">
        <f>IF(G25&gt;0,VLOOKUP(G25,Küren!$A$9:$N$68,3) &amp; " " &amp; VLOOKUP(G25,Küren!$A$9:$N$68,2),"")</f>
        <v/>
      </c>
      <c r="F25">
        <f t="array" ref="F25">IF(ISNUMBER(A25),IFERROR(LARGE((Küren!$J$9:$J$68=A25)*Küren!$A$9:$A$68,2),0),0)</f>
        <v>0</v>
      </c>
      <c r="G25">
        <f t="array" ref="G25">IF(ISNUMBER(A25),IFERROR(LARGE((Küren!$J$9:$J$68=A25)*Küren!$A$9:$A$68,1),0),0)</f>
        <v>0</v>
      </c>
      <c r="I25" s="51"/>
      <c r="K25"/>
    </row>
    <row r="26" spans="1:11" x14ac:dyDescent="0.25">
      <c r="A26" s="116" t="str">
        <f t="array" ref="A26">IFERROR(SMALL(Küren!$J$9:$J$68,(ROW(A26)-6)*2-1),"")</f>
        <v/>
      </c>
      <c r="B26" s="114"/>
      <c r="C26" s="117" t="str">
        <f>IFERROR(IF(F26&gt;0,MAX(VLOOKUP(F26,Küren!$A$9:$N$68,6),VLOOKUP(G26,Küren!$A$9:$N$68,6)),""),"")</f>
        <v/>
      </c>
      <c r="D26" s="118" t="str">
        <f>IF(F26&gt;0,VLOOKUP(F26,Küren!$A$9:$N$68,3) &amp; " " &amp; VLOOKUP(F26,Küren!$A$9:$N$68,2),"")</f>
        <v/>
      </c>
      <c r="E26" s="118" t="str">
        <f>IF(G26&gt;0,VLOOKUP(G26,Küren!$A$9:$N$68,3) &amp; " " &amp; VLOOKUP(G26,Küren!$A$9:$N$68,2),"")</f>
        <v/>
      </c>
      <c r="F26">
        <f t="array" ref="F26">IF(ISNUMBER(A26),IFERROR(LARGE((Küren!$J$9:$J$68=A26)*Küren!$A$9:$A$68,2),0),0)</f>
        <v>0</v>
      </c>
      <c r="G26">
        <f t="array" ref="G26">IF(ISNUMBER(A26),IFERROR(LARGE((Küren!$J$9:$J$68=A26)*Küren!$A$9:$A$68,1),0),0)</f>
        <v>0</v>
      </c>
      <c r="I26" s="51"/>
      <c r="K26"/>
    </row>
    <row r="27" spans="1:11" x14ac:dyDescent="0.25">
      <c r="A27" s="116" t="str">
        <f t="array" ref="A27">IFERROR(SMALL(Küren!$J$9:$J$68,(ROW(A27)-6)*2-1),"")</f>
        <v/>
      </c>
      <c r="B27" s="114"/>
      <c r="C27" s="117" t="str">
        <f>IFERROR(IF(F27&gt;0,MAX(VLOOKUP(F27,Küren!$A$9:$N$68,6),VLOOKUP(G27,Küren!$A$9:$N$68,6)),""),"")</f>
        <v/>
      </c>
      <c r="D27" s="118" t="str">
        <f>IF(F27&gt;0,VLOOKUP(F27,Küren!$A$9:$N$68,3) &amp; " " &amp; VLOOKUP(F27,Küren!$A$9:$N$68,2),"")</f>
        <v/>
      </c>
      <c r="E27" s="118" t="str">
        <f>IF(G27&gt;0,VLOOKUP(G27,Küren!$A$9:$N$68,3) &amp; " " &amp; VLOOKUP(G27,Küren!$A$9:$N$68,2),"")</f>
        <v/>
      </c>
      <c r="F27">
        <f t="array" ref="F27">IF(ISNUMBER(A27),IFERROR(LARGE((Küren!$J$9:$J$68=A27)*Küren!$A$9:$A$68,2),0),0)</f>
        <v>0</v>
      </c>
      <c r="G27">
        <f t="array" ref="G27">IF(ISNUMBER(A27),IFERROR(LARGE((Küren!$J$9:$J$68=A27)*Küren!$A$9:$A$68,1),0),0)</f>
        <v>0</v>
      </c>
      <c r="I27" s="51"/>
      <c r="K27"/>
    </row>
    <row r="28" spans="1:11" x14ac:dyDescent="0.25">
      <c r="A28" s="116" t="str">
        <f t="array" ref="A28">IFERROR(SMALL(Küren!$J$9:$J$68,(ROW(A28)-6)*2-1),"")</f>
        <v/>
      </c>
      <c r="B28" s="114"/>
      <c r="C28" s="117" t="str">
        <f>IFERROR(IF(F28&gt;0,MAX(VLOOKUP(F28,Küren!$A$9:$N$68,6),VLOOKUP(G28,Küren!$A$9:$N$68,6)),""),"")</f>
        <v/>
      </c>
      <c r="D28" s="118" t="str">
        <f>IF(F28&gt;0,VLOOKUP(F28,Küren!$A$9:$N$68,3) &amp; " " &amp; VLOOKUP(F28,Küren!$A$9:$N$68,2),"")</f>
        <v/>
      </c>
      <c r="E28" s="118" t="str">
        <f>IF(G28&gt;0,VLOOKUP(G28,Küren!$A$9:$N$68,3) &amp; " " &amp; VLOOKUP(G28,Küren!$A$9:$N$68,2),"")</f>
        <v/>
      </c>
      <c r="F28">
        <f t="array" ref="F28">IF(ISNUMBER(A28),IFERROR(LARGE((Küren!$J$9:$J$68=A28)*Küren!$A$9:$A$68,2),0),0)</f>
        <v>0</v>
      </c>
      <c r="G28">
        <f t="array" ref="G28">IF(ISNUMBER(A28),IFERROR(LARGE((Küren!$J$9:$J$68=A28)*Küren!$A$9:$A$68,1),0),0)</f>
        <v>0</v>
      </c>
      <c r="I28" s="51"/>
      <c r="K28"/>
    </row>
    <row r="29" spans="1:11" x14ac:dyDescent="0.25">
      <c r="A29" s="116" t="str">
        <f t="array" ref="A29">IFERROR(SMALL(Küren!$J$9:$J$68,(ROW(A29)-6)*2-1),"")</f>
        <v/>
      </c>
      <c r="B29" s="114"/>
      <c r="C29" s="117" t="str">
        <f>IFERROR(IF(F29&gt;0,MAX(VLOOKUP(F29,Küren!$A$9:$N$68,6),VLOOKUP(G29,Küren!$A$9:$N$68,6)),""),"")</f>
        <v/>
      </c>
      <c r="D29" s="118" t="str">
        <f>IF(F29&gt;0,VLOOKUP(F29,Küren!$A$9:$N$68,3) &amp; " " &amp; VLOOKUP(F29,Küren!$A$9:$N$68,2),"")</f>
        <v/>
      </c>
      <c r="E29" s="118" t="str">
        <f>IF(G29&gt;0,VLOOKUP(G29,Küren!$A$9:$N$68,3) &amp; " " &amp; VLOOKUP(G29,Küren!$A$9:$N$68,2),"")</f>
        <v/>
      </c>
      <c r="F29">
        <f t="array" ref="F29">IF(ISNUMBER(A29),IFERROR(LARGE((Küren!$J$9:$J$68=A29)*Küren!$A$9:$A$68,2),0),0)</f>
        <v>0</v>
      </c>
      <c r="G29">
        <f t="array" ref="G29">IF(ISNUMBER(A29),IFERROR(LARGE((Küren!$J$9:$J$68=A29)*Küren!$A$9:$A$68,1),0),0)</f>
        <v>0</v>
      </c>
      <c r="I29" s="51"/>
      <c r="K29"/>
    </row>
    <row r="30" spans="1:11" x14ac:dyDescent="0.25">
      <c r="A30" s="116" t="str">
        <f t="array" ref="A30">IFERROR(SMALL(Küren!$J$9:$J$68,(ROW(A30)-6)*2-1),"")</f>
        <v/>
      </c>
      <c r="B30" s="114"/>
      <c r="C30" s="117" t="str">
        <f>IFERROR(IF(F30&gt;0,MAX(VLOOKUP(F30,Küren!$A$9:$N$68,6),VLOOKUP(G30,Küren!$A$9:$N$68,6)),""),"")</f>
        <v/>
      </c>
      <c r="D30" s="118" t="str">
        <f>IF(F30&gt;0,VLOOKUP(F30,Küren!$A$9:$N$68,3) &amp; " " &amp; VLOOKUP(F30,Küren!$A$9:$N$68,2),"")</f>
        <v/>
      </c>
      <c r="E30" s="118" t="str">
        <f>IF(G30&gt;0,VLOOKUP(G30,Küren!$A$9:$N$68,3) &amp; " " &amp; VLOOKUP(G30,Küren!$A$9:$N$68,2),"")</f>
        <v/>
      </c>
      <c r="F30">
        <f t="array" ref="F30">IF(ISNUMBER(A30),IFERROR(LARGE((Küren!$J$9:$J$68=A30)*Küren!$A$9:$A$68,2),0),0)</f>
        <v>0</v>
      </c>
      <c r="G30">
        <f t="array" ref="G30">IF(ISNUMBER(A30),IFERROR(LARGE((Küren!$J$9:$J$68=A30)*Küren!$A$9:$A$68,1),0),0)</f>
        <v>0</v>
      </c>
      <c r="I30" s="51"/>
      <c r="K30"/>
    </row>
  </sheetData>
  <sheetProtection sheet="1" objects="1" scenarios="1" selectLockedCells="1"/>
  <mergeCells count="3">
    <mergeCell ref="A1:D1"/>
    <mergeCell ref="A2:D2"/>
    <mergeCell ref="B4:J4"/>
  </mergeCells>
  <conditionalFormatting sqref="A7:A30">
    <cfRule type="cellIs" dxfId="15" priority="1" operator="equal">
      <formula>0</formula>
    </cfRule>
  </conditionalFormatting>
  <conditionalFormatting sqref="C7:C30">
    <cfRule type="cellIs" dxfId="14" priority="2" operator="equal">
      <formula>118</formula>
    </cfRule>
    <cfRule type="cellIs" dxfId="13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Footer>&amp;LSSV Zuffenhausen&amp;C
Anmeldung.SET(at)Klopstockstrasse.de&amp;R&amp;A / 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G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0.8554687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7.7109375" hidden="1" customWidth="1"/>
    <col min="7" max="7" width="10.85546875" hidden="1" customWidth="1"/>
  </cols>
  <sheetData>
    <row r="1" spans="1:7" s="81" customFormat="1" ht="22.5" customHeight="1" x14ac:dyDescent="0.45">
      <c r="A1" s="182" t="str">
        <f>'allg. Daten'!A1</f>
        <v>15. Schwäbischer Einradtag</v>
      </c>
      <c r="B1" s="183"/>
      <c r="C1" s="183"/>
      <c r="D1" s="183"/>
    </row>
    <row r="2" spans="1:7" s="81" customFormat="1" ht="22.5" customHeight="1" x14ac:dyDescent="0.45">
      <c r="A2" s="184" t="str">
        <f>'allg. Daten'!B2</f>
        <v>29.- 30.03.2025</v>
      </c>
      <c r="B2" s="184"/>
      <c r="C2" s="184"/>
      <c r="D2" s="184"/>
    </row>
    <row r="3" spans="1:7" ht="9.9499999999999993" customHeight="1" x14ac:dyDescent="0.25">
      <c r="A3" s="9"/>
      <c r="B3" s="9"/>
      <c r="C3" s="9"/>
      <c r="D3" s="9"/>
      <c r="E3" s="9"/>
    </row>
    <row r="4" spans="1:7" ht="38.1" customHeight="1" x14ac:dyDescent="0.35">
      <c r="A4" s="68" t="s">
        <v>20</v>
      </c>
      <c r="B4" s="173" t="str">
        <f>'allg. Daten'!C6</f>
        <v>Verein</v>
      </c>
      <c r="C4" s="174"/>
      <c r="D4" s="174"/>
    </row>
    <row r="5" spans="1:7" ht="9" customHeight="1" x14ac:dyDescent="0.25">
      <c r="A5" s="72"/>
      <c r="B5" s="48"/>
      <c r="C5" s="48"/>
      <c r="D5" s="48"/>
      <c r="E5" s="48"/>
    </row>
    <row r="6" spans="1:7" x14ac:dyDescent="0.25">
      <c r="A6" s="49" t="s">
        <v>97</v>
      </c>
      <c r="B6" s="49" t="s">
        <v>170</v>
      </c>
      <c r="C6" s="49" t="s">
        <v>25</v>
      </c>
      <c r="D6" s="15" t="s">
        <v>22</v>
      </c>
      <c r="E6" s="15" t="s">
        <v>23</v>
      </c>
      <c r="F6" s="140" t="s">
        <v>112</v>
      </c>
      <c r="G6" s="140" t="s">
        <v>193</v>
      </c>
    </row>
    <row r="7" spans="1:7" x14ac:dyDescent="0.25">
      <c r="A7" s="116" t="str">
        <f t="array" ref="A7">IFERROR(SMALL(Küren!$K$9:$K$68,ROW(A7)-6),"")</f>
        <v/>
      </c>
      <c r="B7" s="114"/>
      <c r="C7" s="117" t="str">
        <f>IFERROR(IF(A7&gt;0,VLOOKUP(F7,Küren!$A$9:$N$68,6),""),"")</f>
        <v/>
      </c>
      <c r="D7" s="118" t="str">
        <f>IFERROR(IF(A7&gt;0,VLOOKUP(F7,Küren!$A$9:$N$68,2),""),"")</f>
        <v/>
      </c>
      <c r="E7" s="118" t="str">
        <f>IFERROR(IF(A7&gt;0,VLOOKUP(F7,Küren!$A$9:$N$68,3),""),"")</f>
        <v/>
      </c>
      <c r="F7" t="str">
        <f>IFERROR(MATCH(A7,Küren!$K$9:$K$68,0),"")</f>
        <v/>
      </c>
      <c r="G7" t="str">
        <f>IFERROR(IF(A7&gt;0,VLOOKUP(F7,Küren!$A$9:$N$68,4),""),"")</f>
        <v/>
      </c>
    </row>
    <row r="8" spans="1:7" x14ac:dyDescent="0.25">
      <c r="A8" s="116" t="str">
        <f t="array" ref="A8">IFERROR(SMALL(Küren!$K$9:$K$68,ROW(A8)-6),"")</f>
        <v/>
      </c>
      <c r="B8" s="114"/>
      <c r="C8" s="117" t="str">
        <f>IFERROR(IF(A8&gt;0,VLOOKUP(F8,Küren!$A$9:$N$68,6),""),"")</f>
        <v/>
      </c>
      <c r="D8" s="118" t="str">
        <f>IFERROR(IF(A8&gt;0,VLOOKUP(F8,Küren!$A$9:$N$68,2),""),"")</f>
        <v/>
      </c>
      <c r="E8" s="118" t="str">
        <f>IFERROR(IF(A8&gt;0,VLOOKUP(F8,Küren!$A$9:$N$68,3),""),"")</f>
        <v/>
      </c>
      <c r="F8" t="str">
        <f>IFERROR(MATCH(A8,Küren!$K$9:$K$68,0),"")</f>
        <v/>
      </c>
      <c r="G8" t="str">
        <f>IFERROR(IF(A8&gt;0,VLOOKUP(F8,Küren!$A$9:$N$68,4),""),"")</f>
        <v/>
      </c>
    </row>
    <row r="9" spans="1:7" x14ac:dyDescent="0.25">
      <c r="A9" s="116" t="str">
        <f t="array" ref="A9">IFERROR(SMALL(Küren!$K$9:$K$68,ROW(A9)-6),"")</f>
        <v/>
      </c>
      <c r="B9" s="114"/>
      <c r="C9" s="117" t="str">
        <f>IFERROR(IF(A9&gt;0,VLOOKUP(F9,Küren!$A$9:$N$68,6),""),"")</f>
        <v/>
      </c>
      <c r="D9" s="118" t="str">
        <f>IFERROR(IF(A9&gt;0,VLOOKUP(F9,Küren!$A$9:$N$68,2),""),"")</f>
        <v/>
      </c>
      <c r="E9" s="118" t="str">
        <f>IFERROR(IF(A9&gt;0,VLOOKUP(F9,Küren!$A$9:$N$68,3),""),"")</f>
        <v/>
      </c>
      <c r="F9" t="str">
        <f>IFERROR(MATCH(A9,Küren!$K$9:$K$68,0),"")</f>
        <v/>
      </c>
      <c r="G9" t="str">
        <f>IFERROR(IF(A9&gt;0,VLOOKUP(F9,Küren!$A$9:$N$68,4),""),"")</f>
        <v/>
      </c>
    </row>
    <row r="10" spans="1:7" x14ac:dyDescent="0.25">
      <c r="A10" s="116" t="str">
        <f t="array" ref="A10">IFERROR(SMALL(Küren!$K$9:$K$68,ROW(A10)-6),"")</f>
        <v/>
      </c>
      <c r="B10" s="114"/>
      <c r="C10" s="117" t="str">
        <f>IFERROR(IF(A10&gt;0,VLOOKUP(F10,Küren!$A$9:$N$68,6),""),"")</f>
        <v/>
      </c>
      <c r="D10" s="118" t="str">
        <f>IFERROR(IF(A10&gt;0,VLOOKUP(F10,Küren!$A$9:$N$68,2),""),"")</f>
        <v/>
      </c>
      <c r="E10" s="118" t="str">
        <f>IFERROR(IF(A10&gt;0,VLOOKUP(F10,Küren!$A$9:$N$68,3),""),"")</f>
        <v/>
      </c>
      <c r="F10" t="str">
        <f>IFERROR(MATCH(A10,Küren!$K$9:$K$68,0),"")</f>
        <v/>
      </c>
      <c r="G10" t="str">
        <f>IFERROR(IF(A10&gt;0,VLOOKUP(F10,Küren!$A$9:$N$68,4),""),"")</f>
        <v/>
      </c>
    </row>
    <row r="11" spans="1:7" x14ac:dyDescent="0.25">
      <c r="A11" s="116" t="str">
        <f t="array" ref="A11">IFERROR(SMALL(Küren!$K$9:$K$68,ROW(A11)-6),"")</f>
        <v/>
      </c>
      <c r="B11" s="114"/>
      <c r="C11" s="117" t="str">
        <f>IFERROR(IF(A11&gt;0,VLOOKUP(F11,Küren!$A$9:$N$68,6),""),"")</f>
        <v/>
      </c>
      <c r="D11" s="118" t="str">
        <f>IFERROR(IF(A11&gt;0,VLOOKUP(F11,Küren!$A$9:$N$68,2),""),"")</f>
        <v/>
      </c>
      <c r="E11" s="118" t="str">
        <f>IFERROR(IF(A11&gt;0,VLOOKUP(F11,Küren!$A$9:$N$68,3),""),"")</f>
        <v/>
      </c>
      <c r="F11" t="str">
        <f>IFERROR(MATCH(A11,Küren!$K$9:$K$68,0),"")</f>
        <v/>
      </c>
      <c r="G11" t="str">
        <f>IFERROR(IF(A11&gt;0,VLOOKUP(F11,Küren!$A$9:$N$68,4),""),"")</f>
        <v/>
      </c>
    </row>
    <row r="12" spans="1:7" x14ac:dyDescent="0.25">
      <c r="A12" s="116" t="str">
        <f t="array" ref="A12">IFERROR(SMALL(Küren!$K$9:$K$68,ROW(A12)-6),"")</f>
        <v/>
      </c>
      <c r="B12" s="114"/>
      <c r="C12" s="117" t="str">
        <f>IFERROR(IF(A12&gt;0,VLOOKUP(F12,Küren!$A$9:$N$68,6),""),"")</f>
        <v/>
      </c>
      <c r="D12" s="118" t="str">
        <f>IFERROR(IF(A12&gt;0,VLOOKUP(F12,Küren!$A$9:$N$68,2),""),"")</f>
        <v/>
      </c>
      <c r="E12" s="118" t="str">
        <f>IFERROR(IF(A12&gt;0,VLOOKUP(F12,Küren!$A$9:$N$68,3),""),"")</f>
        <v/>
      </c>
      <c r="F12" t="str">
        <f>IFERROR(MATCH(A12,Küren!$K$9:$K$68,0),"")</f>
        <v/>
      </c>
      <c r="G12" t="str">
        <f>IFERROR(IF(A12&gt;0,VLOOKUP(F12,Küren!$A$9:$N$68,4),""),"")</f>
        <v/>
      </c>
    </row>
    <row r="13" spans="1:7" x14ac:dyDescent="0.25">
      <c r="A13" s="116" t="str">
        <f t="array" ref="A13">IFERROR(SMALL(Küren!$K$9:$K$68,ROW(A13)-6),"")</f>
        <v/>
      </c>
      <c r="B13" s="114"/>
      <c r="C13" s="117" t="str">
        <f>IFERROR(IF(A13&gt;0,VLOOKUP(F13,Küren!$A$9:$N$68,6),""),"")</f>
        <v/>
      </c>
      <c r="D13" s="118" t="str">
        <f>IFERROR(IF(A13&gt;0,VLOOKUP(F13,Küren!$A$9:$N$68,2),""),"")</f>
        <v/>
      </c>
      <c r="E13" s="118" t="str">
        <f>IFERROR(IF(A13&gt;0,VLOOKUP(F13,Küren!$A$9:$N$68,3),""),"")</f>
        <v/>
      </c>
      <c r="F13" t="str">
        <f>IFERROR(MATCH(A13,Küren!$K$9:$K$68,0),"")</f>
        <v/>
      </c>
      <c r="G13" t="str">
        <f>IFERROR(IF(A13&gt;0,VLOOKUP(F13,Küren!$A$9:$N$68,4),""),"")</f>
        <v/>
      </c>
    </row>
    <row r="14" spans="1:7" x14ac:dyDescent="0.25">
      <c r="A14" s="116" t="str">
        <f t="array" ref="A14">IFERROR(SMALL(Küren!$K$9:$K$68,ROW(A14)-6),"")</f>
        <v/>
      </c>
      <c r="B14" s="114"/>
      <c r="C14" s="117" t="str">
        <f>IFERROR(IF(A14&gt;0,VLOOKUP(F14,Küren!$A$9:$N$68,6),""),"")</f>
        <v/>
      </c>
      <c r="D14" s="118" t="str">
        <f>IFERROR(IF(A14&gt;0,VLOOKUP(F14,Küren!$A$9:$N$68,2),""),"")</f>
        <v/>
      </c>
      <c r="E14" s="118" t="str">
        <f>IFERROR(IF(A14&gt;0,VLOOKUP(F14,Küren!$A$9:$N$68,3),""),"")</f>
        <v/>
      </c>
      <c r="F14" t="str">
        <f>IFERROR(MATCH(A14,Küren!$K$9:$K$68,0),"")</f>
        <v/>
      </c>
      <c r="G14" t="str">
        <f>IFERROR(IF(A14&gt;0,VLOOKUP(F14,Küren!$A$9:$N$68,4),""),"")</f>
        <v/>
      </c>
    </row>
    <row r="15" spans="1:7" x14ac:dyDescent="0.25">
      <c r="A15" s="116" t="str">
        <f t="array" ref="A15">IFERROR(SMALL(Küren!$K$9:$K$68,ROW(A15)-6),"")</f>
        <v/>
      </c>
      <c r="B15" s="114"/>
      <c r="C15" s="117" t="str">
        <f>IFERROR(IF(A15&gt;0,VLOOKUP(F15,Küren!$A$9:$N$68,6),""),"")</f>
        <v/>
      </c>
      <c r="D15" s="118" t="str">
        <f>IFERROR(IF(A15&gt;0,VLOOKUP(F15,Küren!$A$9:$N$68,2),""),"")</f>
        <v/>
      </c>
      <c r="E15" s="118" t="str">
        <f>IFERROR(IF(A15&gt;0,VLOOKUP(F15,Küren!$A$9:$N$68,3),""),"")</f>
        <v/>
      </c>
      <c r="F15" t="str">
        <f>IFERROR(MATCH(A15,Küren!$K$9:$K$68,0),"")</f>
        <v/>
      </c>
      <c r="G15" t="str">
        <f>IFERROR(IF(A15&gt;0,VLOOKUP(F15,Küren!$A$9:$N$68,4),""),"")</f>
        <v/>
      </c>
    </row>
    <row r="16" spans="1:7" x14ac:dyDescent="0.25">
      <c r="A16" s="116" t="str">
        <f t="array" ref="A16">IFERROR(SMALL(Küren!$K$9:$K$68,ROW(A16)-6),"")</f>
        <v/>
      </c>
      <c r="B16" s="114"/>
      <c r="C16" s="117" t="str">
        <f>IFERROR(IF(A16&gt;0,VLOOKUP(F16,Küren!$A$9:$N$68,6),""),"")</f>
        <v/>
      </c>
      <c r="D16" s="118" t="str">
        <f>IFERROR(IF(A16&gt;0,VLOOKUP(F16,Küren!$A$9:$N$68,2),""),"")</f>
        <v/>
      </c>
      <c r="E16" s="118" t="str">
        <f>IFERROR(IF(A16&gt;0,VLOOKUP(F16,Küren!$A$9:$N$68,3),""),"")</f>
        <v/>
      </c>
      <c r="F16" t="str">
        <f>IFERROR(MATCH(A16,Küren!$K$9:$K$68,0),"")</f>
        <v/>
      </c>
      <c r="G16" t="str">
        <f>IFERROR(IF(A16&gt;0,VLOOKUP(F16,Küren!$A$9:$N$68,4),""),"")</f>
        <v/>
      </c>
    </row>
    <row r="17" spans="1:7" x14ac:dyDescent="0.25">
      <c r="A17" s="116" t="str">
        <f t="array" ref="A17">IFERROR(SMALL(Küren!$K$9:$K$68,ROW(A17)-6),"")</f>
        <v/>
      </c>
      <c r="B17" s="114"/>
      <c r="C17" s="117" t="str">
        <f>IFERROR(IF(A17&gt;0,VLOOKUP(F17,Küren!$A$9:$N$68,6),""),"")</f>
        <v/>
      </c>
      <c r="D17" s="118" t="str">
        <f>IFERROR(IF(A17&gt;0,VLOOKUP(F17,Küren!$A$9:$N$68,2),""),"")</f>
        <v/>
      </c>
      <c r="E17" s="118" t="str">
        <f>IFERROR(IF(A17&gt;0,VLOOKUP(F17,Küren!$A$9:$N$68,3),""),"")</f>
        <v/>
      </c>
      <c r="F17" t="str">
        <f>IFERROR(MATCH(A17,Küren!$K$9:$K$68,0),"")</f>
        <v/>
      </c>
      <c r="G17" t="str">
        <f>IFERROR(IF(A17&gt;0,VLOOKUP(F17,Küren!$A$9:$N$68,4),""),"")</f>
        <v/>
      </c>
    </row>
    <row r="18" spans="1:7" x14ac:dyDescent="0.25">
      <c r="A18" s="116" t="str">
        <f t="array" ref="A18">IFERROR(SMALL(Küren!$K$9:$K$68,ROW(A18)-6),"")</f>
        <v/>
      </c>
      <c r="B18" s="114"/>
      <c r="C18" s="117" t="str">
        <f>IFERROR(IF(A18&gt;0,VLOOKUP(F18,Küren!$A$9:$N$68,6),""),"")</f>
        <v/>
      </c>
      <c r="D18" s="118" t="str">
        <f>IFERROR(IF(A18&gt;0,VLOOKUP(F18,Küren!$A$9:$N$68,2),""),"")</f>
        <v/>
      </c>
      <c r="E18" s="118" t="str">
        <f>IFERROR(IF(A18&gt;0,VLOOKUP(F18,Küren!$A$9:$N$68,3),""),"")</f>
        <v/>
      </c>
      <c r="F18" t="str">
        <f>IFERROR(MATCH(A18,Küren!$K$9:$K$68,0),"")</f>
        <v/>
      </c>
      <c r="G18" t="str">
        <f>IFERROR(IF(A18&gt;0,VLOOKUP(F18,Küren!$A$9:$N$68,4),""),"")</f>
        <v/>
      </c>
    </row>
    <row r="19" spans="1:7" x14ac:dyDescent="0.25">
      <c r="A19" s="116" t="str">
        <f t="array" ref="A19">IFERROR(SMALL(Küren!$K$9:$K$68,ROW(A19)-6),"")</f>
        <v/>
      </c>
      <c r="B19" s="114"/>
      <c r="C19" s="117" t="str">
        <f>IFERROR(IF(A19&gt;0,VLOOKUP(F19,Küren!$A$9:$N$68,6),""),"")</f>
        <v/>
      </c>
      <c r="D19" s="118" t="str">
        <f>IFERROR(IF(A19&gt;0,VLOOKUP(F19,Küren!$A$9:$N$68,2),""),"")</f>
        <v/>
      </c>
      <c r="E19" s="118" t="str">
        <f>IFERROR(IF(A19&gt;0,VLOOKUP(F19,Küren!$A$9:$N$68,3),""),"")</f>
        <v/>
      </c>
      <c r="F19" t="str">
        <f>IFERROR(MATCH(A19,Küren!$K$9:$K$68,0),"")</f>
        <v/>
      </c>
      <c r="G19" t="str">
        <f>IFERROR(IF(A19&gt;0,VLOOKUP(F19,Küren!$A$9:$N$68,4),""),"")</f>
        <v/>
      </c>
    </row>
    <row r="20" spans="1:7" x14ac:dyDescent="0.25">
      <c r="A20" s="116" t="str">
        <f t="array" ref="A20">IFERROR(SMALL(Küren!$K$9:$K$68,ROW(A20)-6),"")</f>
        <v/>
      </c>
      <c r="B20" s="114"/>
      <c r="C20" s="117" t="str">
        <f>IFERROR(IF(A20&gt;0,VLOOKUP(F20,Küren!$A$9:$N$68,6),""),"")</f>
        <v/>
      </c>
      <c r="D20" s="118" t="str">
        <f>IFERROR(IF(A20&gt;0,VLOOKUP(F20,Küren!$A$9:$N$68,2),""),"")</f>
        <v/>
      </c>
      <c r="E20" s="118" t="str">
        <f>IFERROR(IF(A20&gt;0,VLOOKUP(F20,Küren!$A$9:$N$68,3),""),"")</f>
        <v/>
      </c>
      <c r="F20" t="str">
        <f>IFERROR(MATCH(A20,Küren!$K$9:$K$68,0),"")</f>
        <v/>
      </c>
      <c r="G20" t="str">
        <f>IFERROR(IF(A20&gt;0,VLOOKUP(F20,Küren!$A$9:$N$68,4),""),"")</f>
        <v/>
      </c>
    </row>
    <row r="21" spans="1:7" x14ac:dyDescent="0.25">
      <c r="A21" s="116" t="str">
        <f t="array" ref="A21">IFERROR(SMALL(Küren!$K$9:$K$68,ROW(A21)-6),"")</f>
        <v/>
      </c>
      <c r="B21" s="114"/>
      <c r="C21" s="117" t="str">
        <f>IFERROR(IF(A21&gt;0,VLOOKUP(F21,Küren!$A$9:$N$68,6),""),"")</f>
        <v/>
      </c>
      <c r="D21" s="118" t="str">
        <f>IFERROR(IF(A21&gt;0,VLOOKUP(F21,Küren!$A$9:$N$68,2),""),"")</f>
        <v/>
      </c>
      <c r="E21" s="118" t="str">
        <f>IFERROR(IF(A21&gt;0,VLOOKUP(F21,Küren!$A$9:$N$68,3),""),"")</f>
        <v/>
      </c>
      <c r="F21" t="str">
        <f>IFERROR(MATCH(A21,Küren!$K$9:$K$68,0),"")</f>
        <v/>
      </c>
      <c r="G21" t="str">
        <f>IFERROR(IF(A21&gt;0,VLOOKUP(F21,Küren!$A$9:$N$68,4),""),"")</f>
        <v/>
      </c>
    </row>
    <row r="22" spans="1:7" x14ac:dyDescent="0.25">
      <c r="A22" s="116" t="str">
        <f t="array" ref="A22">IFERROR(SMALL(Küren!$K$9:$K$68,ROW(A22)-6),"")</f>
        <v/>
      </c>
      <c r="B22" s="114"/>
      <c r="C22" s="117" t="str">
        <f>IFERROR(IF(A22&gt;0,VLOOKUP(F22,Küren!$A$9:$N$68,6),""),"")</f>
        <v/>
      </c>
      <c r="D22" s="118" t="str">
        <f>IFERROR(IF(A22&gt;0,VLOOKUP(F22,Küren!$A$9:$N$68,2),""),"")</f>
        <v/>
      </c>
      <c r="E22" s="118" t="str">
        <f>IFERROR(IF(A22&gt;0,VLOOKUP(F22,Küren!$A$9:$N$68,3),""),"")</f>
        <v/>
      </c>
      <c r="F22" t="str">
        <f>IFERROR(MATCH(A22,Küren!$K$9:$K$68,0),"")</f>
        <v/>
      </c>
      <c r="G22" t="str">
        <f>IFERROR(IF(A22&gt;0,VLOOKUP(F22,Küren!$A$9:$N$68,4),""),"")</f>
        <v/>
      </c>
    </row>
    <row r="23" spans="1:7" x14ac:dyDescent="0.25">
      <c r="A23" s="116" t="str">
        <f t="array" ref="A23">IFERROR(SMALL(Küren!$K$9:$K$68,ROW(A23)-6),"")</f>
        <v/>
      </c>
      <c r="B23" s="114"/>
      <c r="C23" s="117" t="str">
        <f>IFERROR(IF(A23&gt;0,VLOOKUP(F23,Küren!$A$9:$N$68,6),""),"")</f>
        <v/>
      </c>
      <c r="D23" s="118" t="str">
        <f>IFERROR(IF(A23&gt;0,VLOOKUP(F23,Küren!$A$9:$N$68,2),""),"")</f>
        <v/>
      </c>
      <c r="E23" s="118" t="str">
        <f>IFERROR(IF(A23&gt;0,VLOOKUP(F23,Küren!$A$9:$N$68,3),""),"")</f>
        <v/>
      </c>
      <c r="F23" t="str">
        <f>IFERROR(MATCH(A23,Küren!$K$9:$K$68,0),"")</f>
        <v/>
      </c>
      <c r="G23" t="str">
        <f>IFERROR(IF(A23&gt;0,VLOOKUP(F23,Küren!$A$9:$N$68,4),""),"")</f>
        <v/>
      </c>
    </row>
    <row r="24" spans="1:7" x14ac:dyDescent="0.25">
      <c r="A24" s="116" t="str">
        <f t="array" ref="A24">IFERROR(SMALL(Küren!$K$9:$K$68,ROW(A24)-6),"")</f>
        <v/>
      </c>
      <c r="B24" s="114"/>
      <c r="C24" s="117" t="str">
        <f>IFERROR(IF(A24&gt;0,VLOOKUP(F24,Küren!$A$9:$N$68,6),""),"")</f>
        <v/>
      </c>
      <c r="D24" s="118" t="str">
        <f>IFERROR(IF(A24&gt;0,VLOOKUP(F24,Küren!$A$9:$N$68,2),""),"")</f>
        <v/>
      </c>
      <c r="E24" s="118" t="str">
        <f>IFERROR(IF(A24&gt;0,VLOOKUP(F24,Küren!$A$9:$N$68,3),""),"")</f>
        <v/>
      </c>
      <c r="F24" t="str">
        <f>IFERROR(MATCH(A24,Küren!$K$9:$K$68,0),"")</f>
        <v/>
      </c>
      <c r="G24" t="str">
        <f>IFERROR(IF(A24&gt;0,VLOOKUP(F24,Küren!$A$9:$N$68,4),""),"")</f>
        <v/>
      </c>
    </row>
    <row r="25" spans="1:7" x14ac:dyDescent="0.25">
      <c r="A25" s="116" t="str">
        <f t="array" ref="A25">IFERROR(SMALL(Küren!$K$9:$K$68,ROW(A25)-6),"")</f>
        <v/>
      </c>
      <c r="B25" s="114"/>
      <c r="C25" s="117" t="str">
        <f>IFERROR(IF(A25&gt;0,VLOOKUP(F25,Küren!$A$9:$N$68,6),""),"")</f>
        <v/>
      </c>
      <c r="D25" s="118" t="str">
        <f>IFERROR(IF(A25&gt;0,VLOOKUP(F25,Küren!$A$9:$N$68,2),""),"")</f>
        <v/>
      </c>
      <c r="E25" s="118" t="str">
        <f>IFERROR(IF(A25&gt;0,VLOOKUP(F25,Küren!$A$9:$N$68,3),""),"")</f>
        <v/>
      </c>
      <c r="F25" t="str">
        <f>IFERROR(MATCH(A25,Küren!$K$9:$K$68,0),"")</f>
        <v/>
      </c>
      <c r="G25" t="str">
        <f>IFERROR(IF(A25&gt;0,VLOOKUP(F25,Küren!$A$9:$N$68,4),""),"")</f>
        <v/>
      </c>
    </row>
    <row r="26" spans="1:7" x14ac:dyDescent="0.25">
      <c r="A26" s="116" t="str">
        <f t="array" ref="A26">IFERROR(SMALL(Küren!$K$9:$K$68,ROW(A26)-6),"")</f>
        <v/>
      </c>
      <c r="B26" s="114"/>
      <c r="C26" s="117" t="str">
        <f>IFERROR(IF(A26&gt;0,VLOOKUP(F26,Küren!$A$9:$N$68,6),""),"")</f>
        <v/>
      </c>
      <c r="D26" s="118" t="str">
        <f>IFERROR(IF(A26&gt;0,VLOOKUP(F26,Küren!$A$9:$N$68,2),""),"")</f>
        <v/>
      </c>
      <c r="E26" s="118" t="str">
        <f>IFERROR(IF(A26&gt;0,VLOOKUP(F26,Küren!$A$9:$N$68,3),""),"")</f>
        <v/>
      </c>
      <c r="F26" t="str">
        <f>IFERROR(MATCH(A26,Küren!$K$9:$K$68,0),"")</f>
        <v/>
      </c>
      <c r="G26" t="str">
        <f>IFERROR(IF(A26&gt;0,VLOOKUP(F26,Küren!$A$9:$N$68,4),""),"")</f>
        <v/>
      </c>
    </row>
    <row r="27" spans="1:7" x14ac:dyDescent="0.25">
      <c r="A27" s="116" t="str">
        <f t="array" ref="A27">IFERROR(SMALL(Küren!$K$9:$K$68,ROW(A27)-6),"")</f>
        <v/>
      </c>
      <c r="B27" s="114"/>
      <c r="C27" s="117" t="str">
        <f>IFERROR(IF(A27&gt;0,VLOOKUP(F27,Küren!$A$9:$N$68,6),""),"")</f>
        <v/>
      </c>
      <c r="D27" s="118" t="str">
        <f>IFERROR(IF(A27&gt;0,VLOOKUP(F27,Küren!$A$9:$N$68,2),""),"")</f>
        <v/>
      </c>
      <c r="E27" s="118" t="str">
        <f>IFERROR(IF(A27&gt;0,VLOOKUP(F27,Küren!$A$9:$N$68,3),""),"")</f>
        <v/>
      </c>
      <c r="F27" t="str">
        <f>IFERROR(MATCH(A27,Küren!$K$9:$K$68,0),"")</f>
        <v/>
      </c>
      <c r="G27" t="str">
        <f>IFERROR(IF(A27&gt;0,VLOOKUP(F27,Küren!$A$9:$N$68,4),""),"")</f>
        <v/>
      </c>
    </row>
    <row r="28" spans="1:7" x14ac:dyDescent="0.25">
      <c r="A28" s="116" t="str">
        <f t="array" ref="A28">IFERROR(SMALL(Küren!$K$9:$K$68,ROW(A28)-6),"")</f>
        <v/>
      </c>
      <c r="B28" s="114"/>
      <c r="C28" s="117" t="str">
        <f>IFERROR(IF(A28&gt;0,VLOOKUP(F28,Küren!$A$9:$N$68,6),""),"")</f>
        <v/>
      </c>
      <c r="D28" s="118" t="str">
        <f>IFERROR(IF(A28&gt;0,VLOOKUP(F28,Küren!$A$9:$N$68,2),""),"")</f>
        <v/>
      </c>
      <c r="E28" s="118" t="str">
        <f>IFERROR(IF(A28&gt;0,VLOOKUP(F28,Küren!$A$9:$N$68,3),""),"")</f>
        <v/>
      </c>
      <c r="F28" t="str">
        <f>IFERROR(MATCH(A28,Küren!$K$9:$K$68,0),"")</f>
        <v/>
      </c>
      <c r="G28" t="str">
        <f>IFERROR(IF(A28&gt;0,VLOOKUP(F28,Küren!$A$9:$N$68,4),""),"")</f>
        <v/>
      </c>
    </row>
    <row r="29" spans="1:7" x14ac:dyDescent="0.25">
      <c r="A29" s="116" t="str">
        <f t="array" ref="A29">IFERROR(SMALL(Küren!$K$9:$K$68,ROW(A29)-6),"")</f>
        <v/>
      </c>
      <c r="B29" s="114"/>
      <c r="C29" s="117" t="str">
        <f>IFERROR(IF(A29&gt;0,VLOOKUP(F29,Küren!$A$9:$N$68,6),""),"")</f>
        <v/>
      </c>
      <c r="D29" s="118" t="str">
        <f>IFERROR(IF(A29&gt;0,VLOOKUP(F29,Küren!$A$9:$N$68,2),""),"")</f>
        <v/>
      </c>
      <c r="E29" s="118" t="str">
        <f>IFERROR(IF(A29&gt;0,VLOOKUP(F29,Küren!$A$9:$N$68,3),""),"")</f>
        <v/>
      </c>
      <c r="F29" t="str">
        <f>IFERROR(MATCH(A29,Küren!$K$9:$K$68,0),"")</f>
        <v/>
      </c>
      <c r="G29" t="str">
        <f>IFERROR(IF(A29&gt;0,VLOOKUP(F29,Küren!$A$9:$N$68,4),""),"")</f>
        <v/>
      </c>
    </row>
    <row r="30" spans="1:7" x14ac:dyDescent="0.25">
      <c r="A30" s="116" t="str">
        <f t="array" ref="A30">IFERROR(SMALL(Küren!$K$9:$K$68,ROW(A30)-6),"")</f>
        <v/>
      </c>
      <c r="B30" s="114"/>
      <c r="C30" s="117" t="str">
        <f>IFERROR(IF(A30&gt;0,VLOOKUP(F30,Küren!$A$9:$N$68,6),""),"")</f>
        <v/>
      </c>
      <c r="D30" s="118" t="str">
        <f>IFERROR(IF(A30&gt;0,VLOOKUP(F30,Küren!$A$9:$N$68,2),""),"")</f>
        <v/>
      </c>
      <c r="E30" s="118" t="str">
        <f>IFERROR(IF(A30&gt;0,VLOOKUP(F30,Küren!$A$9:$N$68,3),""),"")</f>
        <v/>
      </c>
      <c r="F30" t="str">
        <f>IFERROR(MATCH(A30,Küren!$K$9:$K$68,0),"")</f>
        <v/>
      </c>
      <c r="G30" t="str">
        <f>IFERROR(IF(A30&gt;0,VLOOKUP(F30,Küren!$A$9:$N$68,4),""),"")</f>
        <v/>
      </c>
    </row>
  </sheetData>
  <sheetProtection sheet="1" objects="1" scenarios="1" selectLockedCells="1"/>
  <mergeCells count="3">
    <mergeCell ref="A1:D1"/>
    <mergeCell ref="A2:D2"/>
    <mergeCell ref="B4:D4"/>
  </mergeCells>
  <conditionalFormatting sqref="A7:A30">
    <cfRule type="cellIs" dxfId="12" priority="1" operator="equal">
      <formula>0</formula>
    </cfRule>
  </conditionalFormatting>
  <conditionalFormatting sqref="C7:C30">
    <cfRule type="cellIs" dxfId="11" priority="2" operator="equal">
      <formula>118</formula>
    </cfRule>
    <cfRule type="cellIs" dxfId="10" priority="3" operator="equal">
      <formula>0</formula>
    </cfRule>
  </conditionalFormatting>
  <dataValidations count="1">
    <dataValidation allowBlank="1" showDropDown="1" showInputMessage="1" showErrorMessage="1" sqref="B7:B30"/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&amp;LSSV Zuffenhausen&amp;C
Anmeldung.SET(at)Klopstockstrasse.de&amp;R&amp;A / 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S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2.7109375" customWidth="1"/>
    <col min="2" max="2" width="54.140625" customWidth="1"/>
    <col min="3" max="3" width="5.28515625" bestFit="1" customWidth="1"/>
    <col min="4" max="5" width="28.140625" customWidth="1"/>
    <col min="6" max="6" width="5.5703125" style="54" hidden="1" customWidth="1"/>
    <col min="7" max="7" width="5.5703125" style="66" hidden="1" customWidth="1"/>
    <col min="8" max="8" width="4.85546875" customWidth="1"/>
    <col min="9" max="10" width="20.7109375" customWidth="1"/>
    <col min="11" max="11" width="6" customWidth="1"/>
    <col min="12" max="12" width="5.85546875" style="51" customWidth="1"/>
    <col min="19" max="19" width="16.140625" customWidth="1"/>
  </cols>
  <sheetData>
    <row r="1" spans="1:19" s="81" customFormat="1" ht="22.5" customHeight="1" x14ac:dyDescent="0.45">
      <c r="A1" s="182" t="str">
        <f>'allg. Daten'!A1</f>
        <v>15. Schwäbischer Einradtag</v>
      </c>
      <c r="B1" s="183"/>
      <c r="C1" s="183"/>
      <c r="D1" s="183"/>
      <c r="F1" s="83"/>
    </row>
    <row r="2" spans="1:19" s="81" customFormat="1" ht="22.5" customHeight="1" x14ac:dyDescent="0.45">
      <c r="A2" s="184" t="str">
        <f>'allg. Daten'!B2</f>
        <v>29.- 30.03.2025</v>
      </c>
      <c r="B2" s="184"/>
      <c r="C2" s="184"/>
      <c r="D2" s="184"/>
      <c r="F2" s="83"/>
    </row>
    <row r="3" spans="1:19" s="50" customFormat="1" ht="9.9499999999999993" customHeight="1" x14ac:dyDescent="0.4">
      <c r="A3" s="9"/>
      <c r="B3" s="9"/>
      <c r="C3" s="9"/>
      <c r="D3" s="9"/>
      <c r="E3" s="9"/>
      <c r="F3" s="53"/>
      <c r="G3" s="64"/>
      <c r="H3" s="53"/>
      <c r="I3" s="53"/>
      <c r="J3" s="53"/>
      <c r="K3" s="53"/>
      <c r="L3" s="51"/>
      <c r="M3"/>
      <c r="N3"/>
      <c r="O3"/>
      <c r="P3"/>
      <c r="Q3"/>
      <c r="R3"/>
      <c r="S3"/>
    </row>
    <row r="4" spans="1:19" s="50" customFormat="1" ht="38.1" customHeight="1" x14ac:dyDescent="0.35">
      <c r="A4" s="68" t="s">
        <v>20</v>
      </c>
      <c r="B4" s="173" t="str">
        <f>'allg. Daten'!C6</f>
        <v>Verein</v>
      </c>
      <c r="C4" s="174"/>
      <c r="D4" s="174"/>
      <c r="E4" s="174"/>
      <c r="F4" s="174"/>
      <c r="G4" s="174"/>
      <c r="H4" s="174"/>
      <c r="I4" s="174"/>
      <c r="J4" s="174"/>
      <c r="K4" s="174"/>
      <c r="L4" s="51"/>
      <c r="M4"/>
      <c r="N4"/>
      <c r="O4"/>
      <c r="P4"/>
      <c r="Q4"/>
      <c r="R4"/>
      <c r="S4"/>
    </row>
    <row r="5" spans="1:19" s="50" customFormat="1" ht="9" customHeight="1" x14ac:dyDescent="0.25">
      <c r="A5" s="72"/>
      <c r="B5" s="48"/>
      <c r="C5" s="48"/>
      <c r="D5" s="48"/>
      <c r="E5" s="48"/>
      <c r="F5"/>
      <c r="G5"/>
      <c r="H5"/>
      <c r="I5"/>
      <c r="J5"/>
      <c r="K5"/>
      <c r="L5" s="51"/>
      <c r="M5"/>
      <c r="N5"/>
      <c r="O5"/>
      <c r="P5"/>
      <c r="Q5"/>
      <c r="R5"/>
      <c r="S5"/>
    </row>
    <row r="6" spans="1:19" ht="15" customHeight="1" x14ac:dyDescent="0.25">
      <c r="A6" s="49" t="s">
        <v>97</v>
      </c>
      <c r="B6" s="49" t="s">
        <v>171</v>
      </c>
      <c r="C6" s="49" t="s">
        <v>25</v>
      </c>
      <c r="D6" s="15" t="s">
        <v>91</v>
      </c>
      <c r="E6" s="15" t="s">
        <v>92</v>
      </c>
      <c r="F6" s="15" t="s">
        <v>93</v>
      </c>
      <c r="G6" s="15" t="s">
        <v>94</v>
      </c>
      <c r="J6" s="51"/>
      <c r="L6"/>
    </row>
    <row r="7" spans="1:19" ht="20.100000000000001" customHeight="1" x14ac:dyDescent="0.25">
      <c r="A7" s="116" t="str">
        <f t="array" ref="A7">IFERROR(SMALL(Küren!$L$9:$L$68,(ROW(A7)-6)*2-1),"")</f>
        <v/>
      </c>
      <c r="B7" s="114"/>
      <c r="C7" s="117" t="str">
        <f>IFERROR(IF(F7&gt;0,MAX(VLOOKUP(F7,Küren!$A$9:$N$68,6),VLOOKUP(G7,Küren!$A$9:$N$68,6)),""),"")</f>
        <v/>
      </c>
      <c r="D7" s="118" t="str">
        <f>IF(F7&gt;0,VLOOKUP(F7,Küren!$A$9:$N$68,3) &amp; " " &amp; VLOOKUP(F7,Küren!$A$9:$N$68,2),"")</f>
        <v/>
      </c>
      <c r="E7" s="118" t="str">
        <f>IF(G7&gt;0,VLOOKUP(G7,Küren!$A$9:$N$68,3) &amp; " " &amp; VLOOKUP(G7,Küren!$A$9:$N$68,2),"")</f>
        <v/>
      </c>
      <c r="F7">
        <f t="array" ref="F7">IF(ISNUMBER($A7),IFERROR(LARGE((Küren!$L$9:$L$68=A7)*Küren!$A$9:$A$68,2),""),0)</f>
        <v>0</v>
      </c>
      <c r="G7">
        <f t="array" ref="G7">IF(ISNUMBER($A7),IFERROR(LARGE((Küren!$L$9:$L$68=A7)*Küren!$A$9:$A$68,1),""),0)</f>
        <v>0</v>
      </c>
      <c r="J7" s="51"/>
      <c r="L7"/>
    </row>
    <row r="8" spans="1:19" ht="20.100000000000001" customHeight="1" x14ac:dyDescent="0.25">
      <c r="A8" s="116" t="str">
        <f t="array" ref="A8">IFERROR(SMALL(Küren!$L$9:$L$68,(ROW(A8)-6)*2-1),"")</f>
        <v/>
      </c>
      <c r="B8" s="114"/>
      <c r="C8" s="117" t="str">
        <f>IFERROR(IF(F8&gt;0,MAX(VLOOKUP(F8,Küren!$A$9:$N$68,6),VLOOKUP(G8,Küren!$A$9:$N$68,6)),""),"")</f>
        <v/>
      </c>
      <c r="D8" s="118" t="str">
        <f>IF(F8&gt;0,VLOOKUP(F8,Küren!$A$9:$N$68,3) &amp; " " &amp; VLOOKUP(F8,Küren!$A$9:$N$68,2),"")</f>
        <v/>
      </c>
      <c r="E8" s="118" t="str">
        <f>IF(G8&gt;0,VLOOKUP(G8,Küren!$A$9:$N$68,3) &amp; " " &amp; VLOOKUP(G8,Küren!$A$9:$N$68,2),"")</f>
        <v/>
      </c>
      <c r="F8">
        <f t="array" ref="F8">IF(ISNUMBER($A8),IFERROR(LARGE((Küren!$L$9:$L$68=A8)*Küren!$A$9:$A$68,2),""),0)</f>
        <v>0</v>
      </c>
      <c r="G8">
        <f t="array" ref="G8">IF(ISNUMBER($A8),IFERROR(LARGE((Küren!$L$9:$L$68=A8)*Küren!$A$9:$A$68,1),""),0)</f>
        <v>0</v>
      </c>
      <c r="J8" s="51"/>
      <c r="L8"/>
    </row>
    <row r="9" spans="1:19" ht="20.100000000000001" customHeight="1" x14ac:dyDescent="0.25">
      <c r="A9" s="116" t="str">
        <f t="array" ref="A9">IFERROR(SMALL(Küren!$L$9:$L$68,(ROW(A9)-6)*2-1),"")</f>
        <v/>
      </c>
      <c r="B9" s="114"/>
      <c r="C9" s="117" t="str">
        <f>IFERROR(IF(F9&gt;0,MAX(VLOOKUP(F9,Küren!$A$9:$N$68,6),VLOOKUP(G9,Küren!$A$9:$N$68,6)),""),"")</f>
        <v/>
      </c>
      <c r="D9" s="118" t="str">
        <f>IF(F9&gt;0,VLOOKUP(F9,Küren!$A$9:$N$68,3) &amp; " " &amp; VLOOKUP(F9,Küren!$A$9:$N$68,2),"")</f>
        <v/>
      </c>
      <c r="E9" s="118" t="str">
        <f>IF(G9&gt;0,VLOOKUP(G9,Küren!$A$9:$N$68,3) &amp; " " &amp; VLOOKUP(G9,Küren!$A$9:$N$68,2),"")</f>
        <v/>
      </c>
      <c r="F9">
        <f t="array" ref="F9">IF(ISNUMBER($A9),IFERROR(LARGE((Küren!$L$9:$L$68=A9)*Küren!$A$9:$A$68,2),""),0)</f>
        <v>0</v>
      </c>
      <c r="G9">
        <f t="array" ref="G9">IF(ISNUMBER($A9),IFERROR(LARGE((Küren!$L$9:$L$68=A9)*Küren!$A$9:$A$68,1),""),0)</f>
        <v>0</v>
      </c>
      <c r="J9" s="51"/>
      <c r="L9"/>
    </row>
    <row r="10" spans="1:19" x14ac:dyDescent="0.25">
      <c r="A10" s="116" t="str">
        <f t="array" ref="A10">IFERROR(SMALL(Küren!$L$9:$L$68,(ROW(A10)-6)*2-1),"")</f>
        <v/>
      </c>
      <c r="B10" s="114"/>
      <c r="C10" s="117" t="str">
        <f>IFERROR(IF(F10&gt;0,MAX(VLOOKUP(F10,Küren!$A$9:$N$68,6),VLOOKUP(G10,Küren!$A$9:$N$68,6)),""),"")</f>
        <v/>
      </c>
      <c r="D10" s="118" t="str">
        <f>IF(F10&gt;0,VLOOKUP(F10,Küren!$A$9:$N$68,3) &amp; " " &amp; VLOOKUP(F10,Küren!$A$9:$N$68,2),"")</f>
        <v/>
      </c>
      <c r="E10" s="118" t="str">
        <f>IF(G10&gt;0,VLOOKUP(G10,Küren!$A$9:$N$68,3) &amp; " " &amp; VLOOKUP(G10,Küren!$A$9:$N$68,2),"")</f>
        <v/>
      </c>
      <c r="F10">
        <f t="array" ref="F10">IF(ISNUMBER($A10),IFERROR(LARGE((Küren!$L$9:$L$68=A10)*Küren!$A$9:$A$68,2),""),0)</f>
        <v>0</v>
      </c>
      <c r="G10">
        <f t="array" ref="G10">IF(ISNUMBER($A10),IFERROR(LARGE((Küren!$L$9:$L$68=A10)*Küren!$A$9:$A$68,1),""),0)</f>
        <v>0</v>
      </c>
      <c r="J10" s="51"/>
      <c r="L10"/>
    </row>
    <row r="11" spans="1:19" x14ac:dyDescent="0.25">
      <c r="A11" s="116" t="str">
        <f t="array" ref="A11">IFERROR(SMALL(Küren!$L$9:$L$68,(ROW(A11)-6)*2-1),"")</f>
        <v/>
      </c>
      <c r="B11" s="114"/>
      <c r="C11" s="117" t="str">
        <f>IFERROR(IF(F11&gt;0,MAX(VLOOKUP(F11,Küren!$A$9:$N$68,6),VLOOKUP(G11,Küren!$A$9:$N$68,6)),""),"")</f>
        <v/>
      </c>
      <c r="D11" s="118" t="str">
        <f>IF(F11&gt;0,VLOOKUP(F11,Küren!$A$9:$N$68,3) &amp; " " &amp; VLOOKUP(F11,Küren!$A$9:$N$68,2),"")</f>
        <v/>
      </c>
      <c r="E11" s="118" t="str">
        <f>IF(G11&gt;0,VLOOKUP(G11,Küren!$A$9:$N$68,3) &amp; " " &amp; VLOOKUP(G11,Küren!$A$9:$N$68,2),"")</f>
        <v/>
      </c>
      <c r="F11">
        <f t="array" ref="F11">IF(ISNUMBER($A11),IFERROR(LARGE((Küren!$L$9:$L$68=A11)*Küren!$A$9:$A$68,2),""),0)</f>
        <v>0</v>
      </c>
      <c r="G11">
        <f t="array" ref="G11">IF(ISNUMBER($A11),IFERROR(LARGE((Küren!$L$9:$L$68=A11)*Küren!$A$9:$A$68,1),""),0)</f>
        <v>0</v>
      </c>
      <c r="H11" t="str">
        <f>IFERROR(MATCH(A11,Küren!$J$9:J$68,0),"")</f>
        <v/>
      </c>
      <c r="J11" s="51"/>
      <c r="L11"/>
    </row>
    <row r="12" spans="1:19" x14ac:dyDescent="0.25">
      <c r="A12" s="116" t="str">
        <f t="array" ref="A12">IFERROR(SMALL(Küren!$L$9:$L$68,(ROW(A12)-6)*2-1),"")</f>
        <v/>
      </c>
      <c r="B12" s="114"/>
      <c r="C12" s="117" t="str">
        <f>IFERROR(IF(F12&gt;0,MAX(VLOOKUP(F12,Küren!$A$9:$N$68,6),VLOOKUP(G12,Küren!$A$9:$N$68,6)),""),"")</f>
        <v/>
      </c>
      <c r="D12" s="118" t="str">
        <f>IF(F12&gt;0,VLOOKUP(F12,Küren!$A$9:$N$68,3) &amp; " " &amp; VLOOKUP(F12,Küren!$A$9:$N$68,2),"")</f>
        <v/>
      </c>
      <c r="E12" s="118" t="str">
        <f>IF(G12&gt;0,VLOOKUP(G12,Küren!$A$9:$N$68,3) &amp; " " &amp; VLOOKUP(G12,Küren!$A$9:$N$68,2),"")</f>
        <v/>
      </c>
      <c r="F12">
        <f t="array" ref="F12">IF(ISNUMBER($A12),IFERROR(LARGE((Küren!$L$9:$L$68=A12)*Küren!$A$9:$A$68,2),""),0)</f>
        <v>0</v>
      </c>
      <c r="G12">
        <f t="array" ref="G12">IF(ISNUMBER($A12),IFERROR(LARGE((Küren!$L$9:$L$68=A12)*Küren!$A$9:$A$68,1),""),0)</f>
        <v>0</v>
      </c>
      <c r="H12" t="str">
        <f>IFERROR(MATCH(A12,Küren!$J$9:J$68,0),"")</f>
        <v/>
      </c>
      <c r="J12" s="51"/>
      <c r="L12"/>
    </row>
    <row r="13" spans="1:19" x14ac:dyDescent="0.25">
      <c r="A13" s="116" t="str">
        <f t="array" ref="A13">IFERROR(SMALL(Küren!$L$9:$L$68,(ROW(A13)-6)*2-1),"")</f>
        <v/>
      </c>
      <c r="B13" s="114"/>
      <c r="C13" s="117" t="str">
        <f>IFERROR(IF(F13&gt;0,MAX(VLOOKUP(F13,Küren!$A$9:$N$68,6),VLOOKUP(G13,Küren!$A$9:$N$68,6)),""),"")</f>
        <v/>
      </c>
      <c r="D13" s="118" t="str">
        <f>IF(F13&gt;0,VLOOKUP(F13,Küren!$A$9:$N$68,3) &amp; " " &amp; VLOOKUP(F13,Küren!$A$9:$N$68,2),"")</f>
        <v/>
      </c>
      <c r="E13" s="118" t="str">
        <f>IF(G13&gt;0,VLOOKUP(G13,Küren!$A$9:$N$68,3) &amp; " " &amp; VLOOKUP(G13,Küren!$A$9:$N$68,2),"")</f>
        <v/>
      </c>
      <c r="F13">
        <f t="array" ref="F13">IF(ISNUMBER($A13),IFERROR(LARGE((Küren!$L$9:$L$68=A13)*Küren!$A$9:$A$68,2),""),0)</f>
        <v>0</v>
      </c>
      <c r="G13">
        <f t="array" ref="G13">IF(ISNUMBER($A13),IFERROR(LARGE((Küren!$L$9:$L$68=A13)*Küren!$A$9:$A$68,1),""),0)</f>
        <v>0</v>
      </c>
      <c r="H13" t="str">
        <f>IFERROR(MATCH(A13,Küren!$J$9:J$68,0),"")</f>
        <v/>
      </c>
      <c r="J13" s="51"/>
      <c r="L13"/>
    </row>
    <row r="14" spans="1:19" x14ac:dyDescent="0.25">
      <c r="A14" s="116" t="str">
        <f t="array" ref="A14">IFERROR(SMALL(Küren!$L$9:$L$68,(ROW(A14)-6)*2-1),"")</f>
        <v/>
      </c>
      <c r="B14" s="114"/>
      <c r="C14" s="117" t="str">
        <f>IFERROR(IF(F14&gt;0,MAX(VLOOKUP(F14,Küren!$A$9:$N$68,6),VLOOKUP(G14,Küren!$A$9:$N$68,6)),""),"")</f>
        <v/>
      </c>
      <c r="D14" s="118" t="str">
        <f>IF(F14&gt;0,VLOOKUP(F14,Küren!$A$9:$N$68,3) &amp; " " &amp; VLOOKUP(F14,Küren!$A$9:$N$68,2),"")</f>
        <v/>
      </c>
      <c r="E14" s="118" t="str">
        <f>IF(G14&gt;0,VLOOKUP(G14,Küren!$A$9:$N$68,3) &amp; " " &amp; VLOOKUP(G14,Küren!$A$9:$N$68,2),"")</f>
        <v/>
      </c>
      <c r="F14">
        <f t="array" ref="F14">IF(ISNUMBER($A14),IFERROR(LARGE((Küren!$L$9:$L$68=A14)*Küren!$A$9:$A$68,2),""),0)</f>
        <v>0</v>
      </c>
      <c r="G14">
        <f t="array" ref="G14">IF(ISNUMBER($A14),IFERROR(LARGE((Küren!$L$9:$L$68=A14)*Küren!$A$9:$A$68,1),""),0)</f>
        <v>0</v>
      </c>
      <c r="H14" t="str">
        <f>IFERROR(MATCH(A14,Küren!$J$9:J$68,0),"")</f>
        <v/>
      </c>
      <c r="J14" s="51"/>
      <c r="L14"/>
    </row>
    <row r="15" spans="1:19" x14ac:dyDescent="0.25">
      <c r="A15" s="116" t="str">
        <f t="array" ref="A15">IFERROR(SMALL(Küren!$L$9:$L$68,(ROW(A15)-6)*2-1),"")</f>
        <v/>
      </c>
      <c r="B15" s="114"/>
      <c r="C15" s="117" t="str">
        <f>IFERROR(IF(F15&gt;0,MAX(VLOOKUP(F15,Küren!$A$9:$N$68,6),VLOOKUP(G15,Küren!$A$9:$N$68,6)),""),"")</f>
        <v/>
      </c>
      <c r="D15" s="118" t="str">
        <f>IF(F15&gt;0,VLOOKUP(F15,Küren!$A$9:$N$68,3) &amp; " " &amp; VLOOKUP(F15,Küren!$A$9:$N$68,2),"")</f>
        <v/>
      </c>
      <c r="E15" s="118" t="str">
        <f>IF(G15&gt;0,VLOOKUP(G15,Küren!$A$9:$N$68,3) &amp; " " &amp; VLOOKUP(G15,Küren!$A$9:$N$68,2),"")</f>
        <v/>
      </c>
      <c r="F15">
        <f t="array" ref="F15">IF(ISNUMBER($A15),IFERROR(LARGE((Küren!$L$9:$L$68=A15)*Küren!$A$9:$A$68,2),""),0)</f>
        <v>0</v>
      </c>
      <c r="G15">
        <f t="array" ref="G15">IF(ISNUMBER($A15),IFERROR(LARGE((Küren!$L$9:$L$68=A15)*Küren!$A$9:$A$68,1),""),0)</f>
        <v>0</v>
      </c>
      <c r="H15" t="str">
        <f>IFERROR(MATCH(A15,Küren!$J$9:J$68,0),"")</f>
        <v/>
      </c>
      <c r="J15" s="51"/>
      <c r="L15"/>
    </row>
    <row r="16" spans="1:19" x14ac:dyDescent="0.25">
      <c r="A16" s="116" t="str">
        <f t="array" ref="A16">IFERROR(SMALL(Küren!$L$9:$L$68,(ROW(A16)-6)*2-1),"")</f>
        <v/>
      </c>
      <c r="B16" s="114"/>
      <c r="C16" s="117" t="str">
        <f>IFERROR(IF(F16&gt;0,MAX(VLOOKUP(F16,Küren!$A$9:$N$68,6),VLOOKUP(G16,Küren!$A$9:$N$68,6)),""),"")</f>
        <v/>
      </c>
      <c r="D16" s="118" t="str">
        <f>IF(F16&gt;0,VLOOKUP(F16,Küren!$A$9:$N$68,3) &amp; " " &amp; VLOOKUP(F16,Küren!$A$9:$N$68,2),"")</f>
        <v/>
      </c>
      <c r="E16" s="118" t="str">
        <f>IF(G16&gt;0,VLOOKUP(G16,Küren!$A$9:$N$68,3) &amp; " " &amp; VLOOKUP(G16,Küren!$A$9:$N$68,2),"")</f>
        <v/>
      </c>
      <c r="F16">
        <f t="array" ref="F16">IF(ISNUMBER($A16),IFERROR(LARGE((Küren!$L$9:$L$68=A16)*Küren!$A$9:$A$68,2),""),0)</f>
        <v>0</v>
      </c>
      <c r="G16">
        <f t="array" ref="G16">IF(ISNUMBER($A16),IFERROR(LARGE((Küren!$L$9:$L$68=A16)*Küren!$A$9:$A$68,1),""),0)</f>
        <v>0</v>
      </c>
      <c r="H16" t="str">
        <f>IFERROR(MATCH(A16,Küren!$J$9:J$68,0),"")</f>
        <v/>
      </c>
      <c r="J16" s="51"/>
      <c r="L16"/>
    </row>
    <row r="17" spans="1:12" x14ac:dyDescent="0.25">
      <c r="A17" s="116" t="str">
        <f t="array" ref="A17">IFERROR(SMALL(Küren!$L$9:$L$68,(ROW(A17)-6)*2-1),"")</f>
        <v/>
      </c>
      <c r="B17" s="114"/>
      <c r="C17" s="117" t="str">
        <f>IFERROR(IF(F17&gt;0,MAX(VLOOKUP(F17,Küren!$A$9:$N$68,6),VLOOKUP(G17,Küren!$A$9:$N$68,6)),""),"")</f>
        <v/>
      </c>
      <c r="D17" s="118" t="str">
        <f>IF(F17&gt;0,VLOOKUP(F17,Küren!$A$9:$N$68,3) &amp; " " &amp; VLOOKUP(F17,Küren!$A$9:$N$68,2),"")</f>
        <v/>
      </c>
      <c r="E17" s="118" t="str">
        <f>IF(G17&gt;0,VLOOKUP(G17,Küren!$A$9:$N$68,3) &amp; " " &amp; VLOOKUP(G17,Küren!$A$9:$N$68,2),"")</f>
        <v/>
      </c>
      <c r="F17">
        <f t="array" ref="F17">IF(ISNUMBER($A17),IFERROR(LARGE((Küren!$L$9:$L$68=A17)*Küren!$A$9:$A$68,2),""),0)</f>
        <v>0</v>
      </c>
      <c r="G17">
        <f t="array" ref="G17">IF(ISNUMBER($A17),IFERROR(LARGE((Küren!$L$9:$L$68=A17)*Küren!$A$9:$A$68,1),""),0)</f>
        <v>0</v>
      </c>
      <c r="H17" t="str">
        <f>IFERROR(MATCH(A17,Küren!$J$9:J$68,0),"")</f>
        <v/>
      </c>
      <c r="J17" s="51"/>
      <c r="L17"/>
    </row>
    <row r="18" spans="1:12" x14ac:dyDescent="0.25">
      <c r="A18" s="116" t="str">
        <f t="array" ref="A18">IFERROR(SMALL(Küren!$L$9:$L$68,(ROW(A18)-6)*2-1),"")</f>
        <v/>
      </c>
      <c r="B18" s="114"/>
      <c r="C18" s="117" t="str">
        <f>IFERROR(IF(F18&gt;0,MAX(VLOOKUP(F18,Küren!$A$9:$N$68,6),VLOOKUP(G18,Küren!$A$9:$N$68,6)),""),"")</f>
        <v/>
      </c>
      <c r="D18" s="118" t="str">
        <f>IF(F18&gt;0,VLOOKUP(F18,Küren!$A$9:$N$68,3) &amp; " " &amp; VLOOKUP(F18,Küren!$A$9:$N$68,2),"")</f>
        <v/>
      </c>
      <c r="E18" s="118" t="str">
        <f>IF(G18&gt;0,VLOOKUP(G18,Küren!$A$9:$N$68,3) &amp; " " &amp; VLOOKUP(G18,Küren!$A$9:$N$68,2),"")</f>
        <v/>
      </c>
      <c r="F18">
        <f t="array" ref="F18">IF(ISNUMBER($A18),IFERROR(LARGE((Küren!$L$9:$L$68=A18)*Küren!$A$9:$A$68,2),""),0)</f>
        <v>0</v>
      </c>
      <c r="G18">
        <f t="array" ref="G18">IF(ISNUMBER($A18),IFERROR(LARGE((Küren!$L$9:$L$68=A18)*Küren!$A$9:$A$68,1),""),0)</f>
        <v>0</v>
      </c>
      <c r="H18" t="str">
        <f>IFERROR(MATCH(A18,Küren!$J$9:J$68,0),"")</f>
        <v/>
      </c>
      <c r="J18" s="51"/>
      <c r="L18"/>
    </row>
    <row r="19" spans="1:12" x14ac:dyDescent="0.25">
      <c r="A19" s="116" t="str">
        <f t="array" ref="A19">IFERROR(SMALL(Küren!$L$9:$L$68,(ROW(A19)-6)*2-1),"")</f>
        <v/>
      </c>
      <c r="B19" s="114"/>
      <c r="C19" s="117" t="str">
        <f>IFERROR(IF(F19&gt;0,MAX(VLOOKUP(F19,Küren!$A$9:$N$68,6),VLOOKUP(G19,Küren!$A$9:$N$68,6)),""),"")</f>
        <v/>
      </c>
      <c r="D19" s="118" t="str">
        <f>IF(F19&gt;0,VLOOKUP(F19,Küren!$A$9:$N$68,3) &amp; " " &amp; VLOOKUP(F19,Küren!$A$9:$N$68,2),"")</f>
        <v/>
      </c>
      <c r="E19" s="118" t="str">
        <f>IF(G19&gt;0,VLOOKUP(G19,Küren!$A$9:$N$68,3) &amp; " " &amp; VLOOKUP(G19,Küren!$A$9:$N$68,2),"")</f>
        <v/>
      </c>
      <c r="F19">
        <f t="array" ref="F19">IF(ISNUMBER($A19),IFERROR(LARGE((Küren!$L$9:$L$68=A19)*Küren!$A$9:$A$68,2),""),0)</f>
        <v>0</v>
      </c>
      <c r="G19">
        <f t="array" ref="G19">IF(ISNUMBER($A19),IFERROR(LARGE((Küren!$L$9:$L$68=A19)*Küren!$A$9:$A$68,1),""),0)</f>
        <v>0</v>
      </c>
      <c r="H19" t="str">
        <f>IFERROR(MATCH(A19,Küren!$J$9:J$68,0),"")</f>
        <v/>
      </c>
      <c r="J19" s="51"/>
      <c r="L19"/>
    </row>
    <row r="20" spans="1:12" x14ac:dyDescent="0.25">
      <c r="A20" s="116" t="str">
        <f t="array" ref="A20">IFERROR(SMALL(Küren!$L$9:$L$68,(ROW(A20)-6)*2-1),"")</f>
        <v/>
      </c>
      <c r="B20" s="114"/>
      <c r="C20" s="117" t="str">
        <f>IFERROR(IF(F20&gt;0,MAX(VLOOKUP(F20,Küren!$A$9:$N$68,6),VLOOKUP(G20,Küren!$A$9:$N$68,6)),""),"")</f>
        <v/>
      </c>
      <c r="D20" s="118" t="str">
        <f>IF(F20&gt;0,VLOOKUP(F20,Küren!$A$9:$N$68,3) &amp; " " &amp; VLOOKUP(F20,Küren!$A$9:$N$68,2),"")</f>
        <v/>
      </c>
      <c r="E20" s="118" t="str">
        <f>IF(G20&gt;0,VLOOKUP(G20,Küren!$A$9:$N$68,3) &amp; " " &amp; VLOOKUP(G20,Küren!$A$9:$N$68,2),"")</f>
        <v/>
      </c>
      <c r="F20">
        <f t="array" ref="F20">IF(ISNUMBER($A20),IFERROR(LARGE((Küren!$L$9:$L$68=A20)*Küren!$A$9:$A$68,2),""),0)</f>
        <v>0</v>
      </c>
      <c r="G20">
        <f t="array" ref="G20">IF(ISNUMBER($A20),IFERROR(LARGE((Küren!$L$9:$L$68=A20)*Küren!$A$9:$A$68,1),""),0)</f>
        <v>0</v>
      </c>
      <c r="J20" s="51"/>
      <c r="L20"/>
    </row>
    <row r="21" spans="1:12" x14ac:dyDescent="0.25">
      <c r="A21" s="116" t="str">
        <f t="array" ref="A21">IFERROR(SMALL(Küren!$L$9:$L$68,(ROW(A21)-6)*2-1),"")</f>
        <v/>
      </c>
      <c r="B21" s="114"/>
      <c r="C21" s="117" t="str">
        <f>IFERROR(IF(F21&gt;0,MAX(VLOOKUP(F21,Küren!$A$9:$N$68,6),VLOOKUP(G21,Küren!$A$9:$N$68,6)),""),"")</f>
        <v/>
      </c>
      <c r="D21" s="118" t="str">
        <f>IF(F21&gt;0,VLOOKUP(F21,Küren!$A$9:$N$68,3) &amp; " " &amp; VLOOKUP(F21,Küren!$A$9:$N$68,2),"")</f>
        <v/>
      </c>
      <c r="E21" s="118" t="str">
        <f>IF(G21&gt;0,VLOOKUP(G21,Küren!$A$9:$N$68,3) &amp; " " &amp; VLOOKUP(G21,Küren!$A$9:$N$68,2),"")</f>
        <v/>
      </c>
      <c r="F21">
        <f t="array" ref="F21">IF(ISNUMBER($A21),IFERROR(LARGE((Küren!$L$9:$L$68=A21)*Küren!$A$9:$A$68,2),""),0)</f>
        <v>0</v>
      </c>
      <c r="G21">
        <f t="array" ref="G21">IF(ISNUMBER($A21),IFERROR(LARGE((Küren!$L$9:$L$68=A21)*Küren!$A$9:$A$68,1),""),0)</f>
        <v>0</v>
      </c>
      <c r="J21" s="51"/>
      <c r="L21"/>
    </row>
    <row r="22" spans="1:12" x14ac:dyDescent="0.25">
      <c r="A22" s="116" t="str">
        <f t="array" ref="A22">IFERROR(SMALL(Küren!$L$9:$L$68,(ROW(A22)-6)*2-1),"")</f>
        <v/>
      </c>
      <c r="B22" s="114"/>
      <c r="C22" s="117" t="str">
        <f>IFERROR(IF(F22&gt;0,MAX(VLOOKUP(F22,Küren!$A$9:$N$68,6),VLOOKUP(G22,Küren!$A$9:$N$68,6)),""),"")</f>
        <v/>
      </c>
      <c r="D22" s="118" t="str">
        <f>IF(F22&gt;0,VLOOKUP(F22,Küren!$A$9:$N$68,3) &amp; " " &amp; VLOOKUP(F22,Küren!$A$9:$N$68,2),"")</f>
        <v/>
      </c>
      <c r="E22" s="118" t="str">
        <f>IF(G22&gt;0,VLOOKUP(G22,Küren!$A$9:$N$68,3) &amp; " " &amp; VLOOKUP(G22,Küren!$A$9:$N$68,2),"")</f>
        <v/>
      </c>
      <c r="F22">
        <f t="array" ref="F22">IF(ISNUMBER($A22),IFERROR(LARGE((Küren!$L$9:$L$68=A22)*Küren!$A$9:$A$68,2),""),0)</f>
        <v>0</v>
      </c>
      <c r="G22">
        <f t="array" ref="G22">IF(ISNUMBER($A22),IFERROR(LARGE((Küren!$L$9:$L$68=A22)*Küren!$A$9:$A$68,1),""),0)</f>
        <v>0</v>
      </c>
      <c r="J22" s="51"/>
      <c r="L22"/>
    </row>
    <row r="23" spans="1:12" x14ac:dyDescent="0.25">
      <c r="A23" s="116" t="str">
        <f t="array" ref="A23">IFERROR(SMALL(Küren!$L$9:$L$68,(ROW(A23)-6)*2-1),"")</f>
        <v/>
      </c>
      <c r="B23" s="114"/>
      <c r="C23" s="117" t="str">
        <f>IFERROR(IF(F23&gt;0,MAX(VLOOKUP(F23,Küren!$A$9:$N$68,6),VLOOKUP(G23,Küren!$A$9:$N$68,6)),""),"")</f>
        <v/>
      </c>
      <c r="D23" s="118" t="str">
        <f>IF(F23&gt;0,VLOOKUP(F23,Küren!$A$9:$N$68,3) &amp; " " &amp; VLOOKUP(F23,Küren!$A$9:$N$68,2),"")</f>
        <v/>
      </c>
      <c r="E23" s="118" t="str">
        <f>IF(G23&gt;0,VLOOKUP(G23,Küren!$A$9:$N$68,3) &amp; " " &amp; VLOOKUP(G23,Küren!$A$9:$N$68,2),"")</f>
        <v/>
      </c>
      <c r="F23">
        <f t="array" ref="F23">IF(ISNUMBER($A23),IFERROR(LARGE((Küren!$L$9:$L$68=A23)*Küren!$A$9:$A$68,2),""),0)</f>
        <v>0</v>
      </c>
      <c r="G23">
        <f t="array" ref="G23">IF(ISNUMBER($A23),IFERROR(LARGE((Küren!$L$9:$L$68=A23)*Küren!$A$9:$A$68,1),""),0)</f>
        <v>0</v>
      </c>
      <c r="J23" s="51"/>
      <c r="L23"/>
    </row>
    <row r="24" spans="1:12" x14ac:dyDescent="0.25">
      <c r="A24" s="116" t="str">
        <f t="array" ref="A24">IFERROR(SMALL(Küren!$L$9:$L$68,(ROW(A24)-6)*2-1),"")</f>
        <v/>
      </c>
      <c r="B24" s="114"/>
      <c r="C24" s="117" t="str">
        <f>IFERROR(IF(F24&gt;0,MAX(VLOOKUP(F24,Küren!$A$9:$N$68,6),VLOOKUP(G24,Küren!$A$9:$N$68,6)),""),"")</f>
        <v/>
      </c>
      <c r="D24" s="118" t="str">
        <f>IF(F24&gt;0,VLOOKUP(F24,Küren!$A$9:$N$68,3) &amp; " " &amp; VLOOKUP(F24,Küren!$A$9:$N$68,2),"")</f>
        <v/>
      </c>
      <c r="E24" s="118" t="str">
        <f>IF(G24&gt;0,VLOOKUP(G24,Küren!$A$9:$N$68,3) &amp; " " &amp; VLOOKUP(G24,Küren!$A$9:$N$68,2),"")</f>
        <v/>
      </c>
      <c r="F24">
        <f t="array" ref="F24">IF(ISNUMBER($A24),IFERROR(LARGE((Küren!$L$9:$L$68=A24)*Küren!$A$9:$A$68,2),""),0)</f>
        <v>0</v>
      </c>
      <c r="G24">
        <f t="array" ref="G24">IF(ISNUMBER($A24),IFERROR(LARGE((Küren!$L$9:$L$68=A24)*Küren!$A$9:$A$68,1),""),0)</f>
        <v>0</v>
      </c>
      <c r="J24" s="51"/>
      <c r="L24"/>
    </row>
    <row r="25" spans="1:12" x14ac:dyDescent="0.25">
      <c r="A25" s="116" t="str">
        <f t="array" ref="A25">IFERROR(SMALL(Küren!$L$9:$L$68,(ROW(A25)-6)*2-1),"")</f>
        <v/>
      </c>
      <c r="B25" s="114"/>
      <c r="C25" s="117" t="str">
        <f>IFERROR(IF(F25&gt;0,MAX(VLOOKUP(F25,Küren!$A$9:$N$68,6),VLOOKUP(G25,Küren!$A$9:$N$68,6)),""),"")</f>
        <v/>
      </c>
      <c r="D25" s="118" t="str">
        <f>IF(F25&gt;0,VLOOKUP(F25,Küren!$A$9:$N$68,3) &amp; " " &amp; VLOOKUP(F25,Küren!$A$9:$N$68,2),"")</f>
        <v/>
      </c>
      <c r="E25" s="118" t="str">
        <f>IF(G25&gt;0,VLOOKUP(G25,Küren!$A$9:$N$68,3) &amp; " " &amp; VLOOKUP(G25,Küren!$A$9:$N$68,2),"")</f>
        <v/>
      </c>
      <c r="F25">
        <f t="array" ref="F25">IF(ISNUMBER($A25),IFERROR(LARGE((Küren!$L$9:$L$68=A25)*Küren!$A$9:$A$68,2),""),0)</f>
        <v>0</v>
      </c>
      <c r="G25">
        <f t="array" ref="G25">IF(ISNUMBER($A25),IFERROR(LARGE((Küren!$L$9:$L$68=A25)*Küren!$A$9:$A$68,1),""),0)</f>
        <v>0</v>
      </c>
      <c r="J25" s="51"/>
      <c r="L25"/>
    </row>
    <row r="26" spans="1:12" x14ac:dyDescent="0.25">
      <c r="A26" s="116" t="str">
        <f t="array" ref="A26">IFERROR(SMALL(Küren!$L$9:$L$68,(ROW(A26)-6)*2-1),"")</f>
        <v/>
      </c>
      <c r="B26" s="114"/>
      <c r="C26" s="117" t="str">
        <f>IFERROR(IF(F26&gt;0,MAX(VLOOKUP(F26,Küren!$A$9:$N$68,6),VLOOKUP(G26,Küren!$A$9:$N$68,6)),""),"")</f>
        <v/>
      </c>
      <c r="D26" s="118" t="str">
        <f>IF(F26&gt;0,VLOOKUP(F26,Küren!$A$9:$N$68,3) &amp; " " &amp; VLOOKUP(F26,Küren!$A$9:$N$68,2),"")</f>
        <v/>
      </c>
      <c r="E26" s="118" t="str">
        <f>IF(G26&gt;0,VLOOKUP(G26,Küren!$A$9:$N$68,3) &amp; " " &amp; VLOOKUP(G26,Küren!$A$9:$N$68,2),"")</f>
        <v/>
      </c>
      <c r="F26">
        <f t="array" ref="F26">IF(ISNUMBER($A26),IFERROR(LARGE((Küren!$L$9:$L$68=A26)*Küren!$A$9:$A$68,2),""),0)</f>
        <v>0</v>
      </c>
      <c r="G26">
        <f t="array" ref="G26">IF(ISNUMBER($A26),IFERROR(LARGE((Küren!$L$9:$L$68=A26)*Küren!$A$9:$A$68,1),""),0)</f>
        <v>0</v>
      </c>
      <c r="J26" s="51"/>
      <c r="L26"/>
    </row>
    <row r="27" spans="1:12" x14ac:dyDescent="0.25">
      <c r="A27" s="116" t="str">
        <f t="array" ref="A27">IFERROR(SMALL(Küren!$L$9:$L$68,(ROW(A27)-6)*2-1),"")</f>
        <v/>
      </c>
      <c r="B27" s="114"/>
      <c r="C27" s="117" t="str">
        <f>IFERROR(IF(F27&gt;0,MAX(VLOOKUP(F27,Küren!$A$9:$N$68,6),VLOOKUP(G27,Küren!$A$9:$N$68,6)),""),"")</f>
        <v/>
      </c>
      <c r="D27" s="118" t="str">
        <f>IF(F27&gt;0,VLOOKUP(F27,Küren!$A$9:$N$68,3) &amp; " " &amp; VLOOKUP(F27,Küren!$A$9:$N$68,2),"")</f>
        <v/>
      </c>
      <c r="E27" s="118" t="str">
        <f>IF(G27&gt;0,VLOOKUP(G27,Küren!$A$9:$N$68,3) &amp; " " &amp; VLOOKUP(G27,Küren!$A$9:$N$68,2),"")</f>
        <v/>
      </c>
      <c r="F27">
        <f t="array" ref="F27">IF(ISNUMBER($A27),IFERROR(LARGE((Küren!$L$9:$L$68=A27)*Küren!$A$9:$A$68,2),""),0)</f>
        <v>0</v>
      </c>
      <c r="G27">
        <f t="array" ref="G27">IF(ISNUMBER($A27),IFERROR(LARGE((Küren!$L$9:$L$68=A27)*Küren!$A$9:$A$68,1),""),0)</f>
        <v>0</v>
      </c>
      <c r="J27" s="51"/>
      <c r="L27"/>
    </row>
    <row r="28" spans="1:12" x14ac:dyDescent="0.25">
      <c r="A28" s="116" t="str">
        <f t="array" ref="A28">IFERROR(SMALL(Küren!$L$9:$L$68,(ROW(A28)-6)*2-1),"")</f>
        <v/>
      </c>
      <c r="B28" s="114"/>
      <c r="C28" s="117" t="str">
        <f>IFERROR(IF(F28&gt;0,MAX(VLOOKUP(F28,Küren!$A$9:$N$68,6),VLOOKUP(G28,Küren!$A$9:$N$68,6)),""),"")</f>
        <v/>
      </c>
      <c r="D28" s="118" t="str">
        <f>IF(F28&gt;0,VLOOKUP(F28,Küren!$A$9:$N$68,3) &amp; " " &amp; VLOOKUP(F28,Küren!$A$9:$N$68,2),"")</f>
        <v/>
      </c>
      <c r="E28" s="118" t="str">
        <f>IF(G28&gt;0,VLOOKUP(G28,Küren!$A$9:$N$68,3) &amp; " " &amp; VLOOKUP(G28,Küren!$A$9:$N$68,2),"")</f>
        <v/>
      </c>
      <c r="F28">
        <f t="array" ref="F28">IF(ISNUMBER($A28),IFERROR(LARGE((Küren!$L$9:$L$68=A28)*Küren!$A$9:$A$68,2),""),0)</f>
        <v>0</v>
      </c>
      <c r="G28">
        <f t="array" ref="G28">IF(ISNUMBER($A28),IFERROR(LARGE((Küren!$L$9:$L$68=A28)*Küren!$A$9:$A$68,1),""),0)</f>
        <v>0</v>
      </c>
      <c r="J28" s="51"/>
      <c r="L28"/>
    </row>
    <row r="29" spans="1:12" x14ac:dyDescent="0.25">
      <c r="A29" s="116" t="str">
        <f t="array" ref="A29">IFERROR(SMALL(Küren!$L$9:$L$68,(ROW(A29)-6)*2-1),"")</f>
        <v/>
      </c>
      <c r="B29" s="114"/>
      <c r="C29" s="117" t="str">
        <f>IFERROR(IF(F29&gt;0,MAX(VLOOKUP(F29,Küren!$A$9:$N$68,6),VLOOKUP(G29,Küren!$A$9:$N$68,6)),""),"")</f>
        <v/>
      </c>
      <c r="D29" s="118" t="str">
        <f>IF(F29&gt;0,VLOOKUP(F29,Küren!$A$9:$N$68,3) &amp; " " &amp; VLOOKUP(F29,Küren!$A$9:$N$68,2),"")</f>
        <v/>
      </c>
      <c r="E29" s="118" t="str">
        <f>IF(G29&gt;0,VLOOKUP(G29,Küren!$A$9:$N$68,3) &amp; " " &amp; VLOOKUP(G29,Küren!$A$9:$N$68,2),"")</f>
        <v/>
      </c>
      <c r="F29">
        <f t="array" ref="F29">IF(ISNUMBER($A29),IFERROR(LARGE((Küren!$L$9:$L$68=A29)*Küren!$A$9:$A$68,2),""),0)</f>
        <v>0</v>
      </c>
      <c r="G29">
        <f t="array" ref="G29">IF(ISNUMBER($A29),IFERROR(LARGE((Küren!$L$9:$L$68=A29)*Küren!$A$9:$A$68,1),""),0)</f>
        <v>0</v>
      </c>
      <c r="J29" s="51"/>
      <c r="L29"/>
    </row>
    <row r="30" spans="1:12" x14ac:dyDescent="0.25">
      <c r="A30" s="116" t="str">
        <f t="array" ref="A30">IFERROR(SMALL(Küren!$L$9:$L$68,(ROW(A30)-6)*2-1),"")</f>
        <v/>
      </c>
      <c r="B30" s="114"/>
      <c r="C30" s="117" t="str">
        <f>IFERROR(IF(F30&gt;0,MAX(VLOOKUP(F30,Küren!$A$9:$N$68,6),VLOOKUP(G30,Küren!$A$9:$N$68,6)),""),"")</f>
        <v/>
      </c>
      <c r="D30" s="118" t="str">
        <f>IF(F30&gt;0,VLOOKUP(F30,Küren!$A$9:$N$68,3) &amp; " " &amp; VLOOKUP(F30,Küren!$A$9:$N$68,2),"")</f>
        <v/>
      </c>
      <c r="E30" s="118" t="str">
        <f>IF(G30&gt;0,VLOOKUP(G30,Küren!$A$9:$N$68,3) &amp; " " &amp; VLOOKUP(G30,Küren!$A$9:$N$68,2),"")</f>
        <v/>
      </c>
      <c r="F30">
        <f t="array" ref="F30">IF(ISNUMBER($A30),IFERROR(LARGE((Küren!$L$9:$L$68=A30)*Küren!$A$9:$A$68,2),""),0)</f>
        <v>0</v>
      </c>
      <c r="G30">
        <f t="array" ref="G30">IF(ISNUMBER($A30),IFERROR(LARGE((Küren!$L$9:$L$68=A30)*Küren!$A$9:$A$68,1),""),0)</f>
        <v>0</v>
      </c>
      <c r="J30" s="51"/>
      <c r="L30"/>
    </row>
  </sheetData>
  <sheetProtection sheet="1" objects="1" scenarios="1" selectLockedCells="1"/>
  <mergeCells count="3">
    <mergeCell ref="A1:D1"/>
    <mergeCell ref="A2:D2"/>
    <mergeCell ref="B4:K4"/>
  </mergeCells>
  <conditionalFormatting sqref="A7:A30">
    <cfRule type="cellIs" dxfId="9" priority="1" operator="equal">
      <formula>0</formula>
    </cfRule>
  </conditionalFormatting>
  <conditionalFormatting sqref="C7:C30">
    <cfRule type="cellIs" dxfId="8" priority="2" operator="equal">
      <formula>118</formula>
    </cfRule>
    <cfRule type="cellIs" dxfId="7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Footer>&amp;LSSV Zuffenhausen&amp;C
Anmeldung.SET(at)Klopstockstrasse.de&amp;R&amp;A / 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Z30"/>
  <sheetViews>
    <sheetView zoomScaleNormal="10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0" style="10" customWidth="1"/>
    <col min="2" max="2" width="60.7109375" style="10" customWidth="1"/>
    <col min="3" max="3" width="5.28515625" bestFit="1" customWidth="1"/>
    <col min="4" max="4" width="8.140625" bestFit="1" customWidth="1"/>
    <col min="5" max="5" width="18.85546875" customWidth="1"/>
    <col min="6" max="6" width="18.5703125" bestFit="1" customWidth="1"/>
    <col min="7" max="11" width="20.28515625" customWidth="1"/>
    <col min="12" max="12" width="20.28515625" style="51" customWidth="1"/>
    <col min="13" max="13" width="6" style="54" hidden="1" customWidth="1"/>
    <col min="14" max="14" width="5.85546875" style="66" hidden="1" customWidth="1"/>
    <col min="15" max="18" width="5.85546875" hidden="1" customWidth="1"/>
    <col min="19" max="19" width="5.85546875" style="51" hidden="1" customWidth="1"/>
    <col min="20" max="20" width="5.85546875" hidden="1" customWidth="1"/>
    <col min="26" max="26" width="16.140625" customWidth="1"/>
  </cols>
  <sheetData>
    <row r="1" spans="1:26" s="81" customFormat="1" ht="22.5" customHeight="1" x14ac:dyDescent="0.45">
      <c r="A1" s="182" t="str">
        <f>'allg. Daten'!A1</f>
        <v>15. Schwäbischer Einradtag</v>
      </c>
      <c r="B1" s="182"/>
      <c r="C1" s="183"/>
      <c r="D1" s="183"/>
      <c r="E1" s="183"/>
      <c r="F1" s="82"/>
      <c r="G1" s="82"/>
      <c r="H1" s="82"/>
      <c r="I1" s="82"/>
      <c r="J1" s="82"/>
      <c r="K1" s="82"/>
      <c r="L1" s="81" t="s">
        <v>110</v>
      </c>
      <c r="M1" s="83" t="s">
        <v>111</v>
      </c>
    </row>
    <row r="2" spans="1:26" s="81" customFormat="1" ht="22.5" customHeight="1" x14ac:dyDescent="0.45">
      <c r="A2" s="184" t="str">
        <f>'allg. Daten'!B2</f>
        <v>29.- 30.03.2025</v>
      </c>
      <c r="B2" s="184"/>
      <c r="C2" s="184"/>
      <c r="D2" s="184"/>
      <c r="E2" s="184"/>
      <c r="F2" s="79"/>
      <c r="G2" s="79"/>
      <c r="H2" s="79"/>
      <c r="I2" s="79"/>
      <c r="J2" s="79"/>
      <c r="K2" s="79"/>
      <c r="M2" s="83"/>
    </row>
    <row r="3" spans="1:26" s="50" customFormat="1" ht="9.9499999999999993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64"/>
      <c r="O3" s="53"/>
      <c r="P3" s="53"/>
      <c r="Q3" s="53"/>
      <c r="R3" s="53"/>
      <c r="S3" s="51"/>
      <c r="T3"/>
      <c r="U3"/>
      <c r="V3"/>
      <c r="W3"/>
      <c r="X3"/>
      <c r="Y3"/>
      <c r="Z3"/>
    </row>
    <row r="4" spans="1:26" s="50" customFormat="1" ht="38.1" customHeight="1" x14ac:dyDescent="0.35">
      <c r="A4" s="68" t="s">
        <v>20</v>
      </c>
      <c r="B4" s="68"/>
      <c r="C4" s="173" t="str">
        <f>'allg. Daten'!C6</f>
        <v>Verein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51"/>
      <c r="T4"/>
      <c r="U4"/>
      <c r="V4"/>
      <c r="W4"/>
      <c r="X4"/>
      <c r="Y4"/>
      <c r="Z4"/>
    </row>
    <row r="5" spans="1:26" s="50" customFormat="1" ht="18" customHeight="1" x14ac:dyDescent="0.35">
      <c r="A5" s="67"/>
      <c r="B5" s="67"/>
      <c r="C5" s="69"/>
      <c r="D5"/>
      <c r="E5"/>
      <c r="F5"/>
      <c r="G5"/>
      <c r="H5"/>
      <c r="I5"/>
      <c r="J5"/>
      <c r="K5"/>
      <c r="L5"/>
      <c r="M5">
        <v>1</v>
      </c>
      <c r="N5">
        <v>2</v>
      </c>
      <c r="O5">
        <v>3</v>
      </c>
      <c r="P5">
        <v>4</v>
      </c>
      <c r="Q5">
        <v>5</v>
      </c>
      <c r="R5">
        <v>6</v>
      </c>
      <c r="S5">
        <v>7</v>
      </c>
      <c r="T5">
        <v>8</v>
      </c>
      <c r="U5"/>
      <c r="V5"/>
      <c r="W5"/>
      <c r="X5"/>
      <c r="Y5"/>
      <c r="Z5"/>
    </row>
    <row r="6" spans="1:26" ht="37.5" customHeight="1" x14ac:dyDescent="0.25">
      <c r="A6" s="49" t="s">
        <v>97</v>
      </c>
      <c r="B6" s="49" t="s">
        <v>169</v>
      </c>
      <c r="C6" s="65" t="s">
        <v>25</v>
      </c>
      <c r="D6" s="49" t="s">
        <v>96</v>
      </c>
      <c r="E6" s="49" t="s">
        <v>91</v>
      </c>
      <c r="F6" s="49" t="s">
        <v>92</v>
      </c>
      <c r="G6" s="49" t="s">
        <v>98</v>
      </c>
      <c r="H6" s="49" t="s">
        <v>99</v>
      </c>
      <c r="I6" s="49" t="s">
        <v>100</v>
      </c>
      <c r="J6" s="49" t="s">
        <v>101</v>
      </c>
      <c r="K6" s="49" t="s">
        <v>102</v>
      </c>
      <c r="L6" s="49" t="s">
        <v>103</v>
      </c>
      <c r="M6" s="15" t="s">
        <v>93</v>
      </c>
      <c r="N6" s="15" t="s">
        <v>94</v>
      </c>
      <c r="O6" s="15" t="s">
        <v>104</v>
      </c>
      <c r="P6" s="15" t="s">
        <v>105</v>
      </c>
      <c r="Q6" s="15" t="s">
        <v>106</v>
      </c>
      <c r="R6" s="15" t="s">
        <v>107</v>
      </c>
      <c r="S6" s="15" t="s">
        <v>108</v>
      </c>
      <c r="T6" s="15" t="s">
        <v>109</v>
      </c>
    </row>
    <row r="7" spans="1:26" ht="20.100000000000001" customHeight="1" x14ac:dyDescent="0.25">
      <c r="A7" s="116" t="str">
        <f t="array" ref="A7">IFERROR(SMALL(Küren!$M$9:$M$68,(ROW($A$7)-6+SUM($D$6:D6))),"")</f>
        <v/>
      </c>
      <c r="B7" s="114"/>
      <c r="C7" s="117" t="str">
        <f>IFERROR(IF(M7&gt;0,MAX(VLOOKUP(M7,Küren!$A$8:$N$68,6),VLOOKUP(N7,Küren!$A$8:$N$68,6),VLOOKUP(O7,Küren!$A$8:$N$68,6),VLOOKUP(P7,Küren!$A$8:$N$68,6),VLOOKUP(Q7,Küren!$A$8:$N$68,6),VLOOKUP(R7,Küren!$A$8:$N$68,6),VLOOKUP(S7,Küren!$A$8:$N$68,6),VLOOKUP(T7,Küren!$A$8:$N$68,6)),""),"")</f>
        <v/>
      </c>
      <c r="D7" s="116" t="str">
        <f>IF(ISNUMBER(A7),COUNTIF(Küren!$M$9:$M$68,Kleingruppe!A7),"")</f>
        <v/>
      </c>
      <c r="E7" s="118" t="str">
        <f>IF(M7&gt;0,VLOOKUP(M7,Küren!$A$9:$N$68,3) &amp; " " &amp; VLOOKUP(M7,Küren!$A$9:$N$68,2),"")</f>
        <v/>
      </c>
      <c r="F7" s="118" t="str">
        <f>IF(N7&gt;0,VLOOKUP(N7,Küren!$A$9:$N$68,3) &amp; " " &amp; VLOOKUP(N7,Küren!$A$9:$N$68,2),"")</f>
        <v/>
      </c>
      <c r="G7" s="118" t="str">
        <f>IF(O7&gt;0,VLOOKUP(O7,Küren!$A$9:$N$68,3) &amp; " " &amp; VLOOKUP(O7,Küren!$A$9:$N$68,2),"")</f>
        <v/>
      </c>
      <c r="H7" s="118" t="str">
        <f>IF(P7&gt;0,VLOOKUP(P7,Küren!$A$9:$N$68,3) &amp; " " &amp; VLOOKUP(P7,Küren!$A$9:$N$68,2),"")</f>
        <v/>
      </c>
      <c r="I7" s="118" t="str">
        <f>IF(Q7&gt;0,VLOOKUP(Q7,Küren!$A$9:$N$68,3) &amp; " " &amp; VLOOKUP(Q7,Küren!$A$9:$N$68,2),"")</f>
        <v/>
      </c>
      <c r="J7" s="118" t="str">
        <f>IF(R7&gt;0,VLOOKUP(R7,Küren!$A$9:$N$68,3) &amp; " " &amp; VLOOKUP(R7,Küren!$A$9:$N$68,2),"")</f>
        <v/>
      </c>
      <c r="K7" s="118" t="str">
        <f>IF(S7&gt;0,VLOOKUP(S7,Küren!$A$9:$N$68,3) &amp; " " &amp; VLOOKUP(S7,Küren!$A$9:$N$68,2),"")</f>
        <v/>
      </c>
      <c r="L7" s="118" t="str">
        <f>IF(T7&gt;0,VLOOKUP(T7,Küren!$A$9:$N$68,3) &amp; " " &amp; VLOOKUP(T7,Küren!$A$9:$N$68,2),"")</f>
        <v/>
      </c>
      <c r="M7">
        <f t="array" ref="M7">IFERROR(LARGE((Küren!$M$9:$M$68=$A7)*Küren!$A$9:$A$68,($D7)-M$5+1),0)</f>
        <v>0</v>
      </c>
      <c r="N7">
        <f t="array" ref="N7">IFERROR(LARGE((Küren!$M$9:$M$68=$A7)*Küren!$A$9:$A$68,($D7)-N$5+1),0)</f>
        <v>0</v>
      </c>
      <c r="O7">
        <f t="array" ref="O7">IFERROR(LARGE((Küren!$M$9:$M$68=$A7)*Küren!$A$9:$A$68,($D7)-O$5+1),0)</f>
        <v>0</v>
      </c>
      <c r="P7">
        <f t="array" ref="P7">IFERROR(LARGE((Küren!$M$9:$M$68=$A7)*Küren!$A$9:$A$68,($D7)-P$5+1),0)</f>
        <v>0</v>
      </c>
      <c r="Q7">
        <f t="array" ref="Q7">IFERROR(LARGE((Küren!$M$9:$M$68=$A7)*Küren!$A$9:$A$68,($D7)-Q$5+1),0)</f>
        <v>0</v>
      </c>
      <c r="R7">
        <f t="array" ref="R7">IFERROR(LARGE((Küren!$M$9:$M$68=$A7)*Küren!$A$9:$A$68,($D7)-R$5+1),0)</f>
        <v>0</v>
      </c>
      <c r="S7">
        <f t="array" ref="S7">IFERROR(LARGE((Küren!$M$9:$M$68=$A7)*Küren!$A$9:$A$68,($D7)-S$5+1),0)</f>
        <v>0</v>
      </c>
      <c r="T7">
        <f t="array" ref="T7">IFERROR(LARGE((Küren!$M$9:$M$68=$A7)*Küren!$A$9:$A$68,($D7)-T$5+1),0)</f>
        <v>0</v>
      </c>
    </row>
    <row r="8" spans="1:26" ht="20.100000000000001" customHeight="1" x14ac:dyDescent="0.25">
      <c r="A8" s="116" t="str">
        <f t="array" ref="A8">IFERROR(SMALL(Küren!$M$9:$M$68,(ROW($A$7)-6+SUM($D$6:D7))),"")</f>
        <v/>
      </c>
      <c r="B8" s="114"/>
      <c r="C8" s="117" t="str">
        <f>IFERROR(IF(M8&gt;0,MAX(VLOOKUP(M8,Küren!$A$8:$N$68,6),VLOOKUP(N8,Küren!$A$8:$N$68,6),VLOOKUP(O8,Küren!$A$8:$N$68,6),VLOOKUP(P8,Küren!$A$8:$N$68,6),VLOOKUP(Q8,Küren!$A$8:$N$68,6),VLOOKUP(R8,Küren!$A$8:$N$68,6),VLOOKUP(S8,Küren!$A$8:$N$68,6),VLOOKUP(T8,Küren!$A$8:$N$68,6)),""),"")</f>
        <v/>
      </c>
      <c r="D8" s="116" t="str">
        <f>IF(ISNUMBER(A8),COUNTIF(Küren!$M$9:$M$68,Kleingruppe!A8),"")</f>
        <v/>
      </c>
      <c r="E8" s="118" t="str">
        <f>IF(M8&gt;0,VLOOKUP(M8,Küren!$A$9:$N$68,3) &amp; " " &amp; VLOOKUP(M8,Küren!$A$9:$N$68,2),"")</f>
        <v/>
      </c>
      <c r="F8" s="118" t="str">
        <f>IF(N8&gt;0,VLOOKUP(N8,Küren!$A$9:$N$68,3) &amp; " " &amp; VLOOKUP(N8,Küren!$A$9:$N$68,2),"")</f>
        <v/>
      </c>
      <c r="G8" s="118" t="str">
        <f>IF(O8&gt;0,VLOOKUP(O8,Küren!$A$9:$N$68,3) &amp; " " &amp; VLOOKUP(O8,Küren!$A$9:$N$68,2),"")</f>
        <v/>
      </c>
      <c r="H8" s="118" t="str">
        <f>IF(P8&gt;0,VLOOKUP(P8,Küren!$A$9:$N$68,3) &amp; " " &amp; VLOOKUP(P8,Küren!$A$9:$N$68,2),"")</f>
        <v/>
      </c>
      <c r="I8" s="118" t="str">
        <f>IF(Q8&gt;0,VLOOKUP(Q8,Küren!$A$9:$N$68,3) &amp; " " &amp; VLOOKUP(Q8,Küren!$A$9:$N$68,2),"")</f>
        <v/>
      </c>
      <c r="J8" s="118" t="str">
        <f>IF(R8&gt;0,VLOOKUP(R8,Küren!$A$9:$N$68,3) &amp; " " &amp; VLOOKUP(R8,Küren!$A$9:$N$68,2),"")</f>
        <v/>
      </c>
      <c r="K8" s="118" t="str">
        <f>IF(S8&gt;0,VLOOKUP(S8,Küren!$A$9:$N$68,3) &amp; " " &amp; VLOOKUP(S8,Küren!$A$9:$N$68,2),"")</f>
        <v/>
      </c>
      <c r="L8" s="118" t="str">
        <f>IF(T8&gt;0,VLOOKUP(T8,Küren!$A$9:$N$68,3) &amp; " " &amp; VLOOKUP(T8,Küren!$A$9:$N$68,2),"")</f>
        <v/>
      </c>
      <c r="M8">
        <f t="array" ref="M8">IFERROR(LARGE((Küren!$M$9:$M$68=$A8)*Küren!$A$9:$A$68,($D8)-M$5+1),0)</f>
        <v>0</v>
      </c>
      <c r="N8">
        <f t="array" ref="N8">IFERROR(LARGE((Küren!$M$9:$M$68=$A8)*Küren!$A$9:$A$68,($D8)-N$5+1),0)</f>
        <v>0</v>
      </c>
      <c r="O8">
        <f t="array" ref="O8">IFERROR(LARGE((Küren!$M$9:$M$68=$A8)*Küren!$A$9:$A$68,($D8)-O$5+1),0)</f>
        <v>0</v>
      </c>
      <c r="P8">
        <f t="array" ref="P8">IFERROR(LARGE((Küren!$M$9:$M$68=$A8)*Küren!$A$9:$A$68,($D8)-P$5+1),0)</f>
        <v>0</v>
      </c>
      <c r="Q8">
        <f t="array" ref="Q8">IFERROR(LARGE((Küren!$M$9:$M$68=$A8)*Küren!$A$9:$A$68,($D8)-Q$5+1),0)</f>
        <v>0</v>
      </c>
      <c r="R8">
        <f t="array" ref="R8">IFERROR(LARGE((Küren!$M$9:$M$68=$A8)*Küren!$A$9:$A$68,($D8)-R$5+1),0)</f>
        <v>0</v>
      </c>
      <c r="S8">
        <f t="array" ref="S8">IFERROR(LARGE((Küren!$M$9:$M$68=$A8)*Küren!$A$9:$A$68,($D8)-S$5+1),0)</f>
        <v>0</v>
      </c>
      <c r="T8">
        <f t="array" ref="T8">IFERROR(LARGE((Küren!$M$9:$M$68=$A8)*Küren!$A$9:$A$68,($D8)-T$5+1),0)</f>
        <v>0</v>
      </c>
    </row>
    <row r="9" spans="1:26" ht="20.100000000000001" customHeight="1" x14ac:dyDescent="0.25">
      <c r="A9" s="116" t="str">
        <f t="array" ref="A9">IFERROR(SMALL(Küren!$M$9:$M$68,(ROW($A$7)-6+SUM($D$6:D8))),"")</f>
        <v/>
      </c>
      <c r="B9" s="114"/>
      <c r="C9" s="117" t="str">
        <f>IFERROR(IF(M9&gt;0,MAX(VLOOKUP(M9,Küren!$A$8:$N$68,6),VLOOKUP(N9,Küren!$A$8:$N$68,6),VLOOKUP(O9,Küren!$A$8:$N$68,6),VLOOKUP(P9,Küren!$A$8:$N$68,6),VLOOKUP(Q9,Küren!$A$8:$N$68,6),VLOOKUP(R9,Küren!$A$8:$N$68,6),VLOOKUP(S9,Küren!$A$8:$N$68,6),VLOOKUP(T9,Küren!$A$8:$N$68,6)),""),"")</f>
        <v/>
      </c>
      <c r="D9" s="116" t="str">
        <f>IF(ISNUMBER(A9),COUNTIF(Küren!$M$9:$M$68,Kleingruppe!A9),"")</f>
        <v/>
      </c>
      <c r="E9" s="118" t="str">
        <f>IF(M9&gt;0,VLOOKUP(M9,Küren!$A$9:$N$68,3) &amp; " " &amp; VLOOKUP(M9,Küren!$A$9:$N$68,2),"")</f>
        <v/>
      </c>
      <c r="F9" s="118" t="str">
        <f>IF(N9&gt;0,VLOOKUP(N9,Küren!$A$9:$N$68,3) &amp; " " &amp; VLOOKUP(N9,Küren!$A$9:$N$68,2),"")</f>
        <v/>
      </c>
      <c r="G9" s="118" t="str">
        <f>IF(O9&gt;0,VLOOKUP(O9,Küren!$A$9:$N$68,3) &amp; " " &amp; VLOOKUP(O9,Küren!$A$9:$N$68,2),"")</f>
        <v/>
      </c>
      <c r="H9" s="118" t="str">
        <f>IF(P9&gt;0,VLOOKUP(P9,Küren!$A$9:$N$68,3) &amp; " " &amp; VLOOKUP(P9,Küren!$A$9:$N$68,2),"")</f>
        <v/>
      </c>
      <c r="I9" s="118" t="str">
        <f>IF(Q9&gt;0,VLOOKUP(Q9,Küren!$A$9:$N$68,3) &amp; " " &amp; VLOOKUP(Q9,Küren!$A$9:$N$68,2),"")</f>
        <v/>
      </c>
      <c r="J9" s="118" t="str">
        <f>IF(R9&gt;0,VLOOKUP(R9,Küren!$A$9:$N$68,3) &amp; " " &amp; VLOOKUP(R9,Küren!$A$9:$N$68,2),"")</f>
        <v/>
      </c>
      <c r="K9" s="118" t="str">
        <f>IF(S9&gt;0,VLOOKUP(S9,Küren!$A$9:$N$68,3) &amp; " " &amp; VLOOKUP(S9,Küren!$A$9:$N$68,2),"")</f>
        <v/>
      </c>
      <c r="L9" s="118" t="str">
        <f>IF(T9&gt;0,VLOOKUP(T9,Küren!$A$9:$N$68,3) &amp; " " &amp; VLOOKUP(T9,Küren!$A$9:$N$68,2),"")</f>
        <v/>
      </c>
      <c r="M9">
        <f t="array" ref="M9">IFERROR(LARGE((Küren!$M$9:$M$68=$A9)*Küren!$A$9:$A$68,($D9)-M$5+1),0)</f>
        <v>0</v>
      </c>
      <c r="N9">
        <f t="array" ref="N9">IFERROR(LARGE((Küren!$M$9:$M$68=$A9)*Küren!$A$9:$A$68,($D9)-N$5+1),0)</f>
        <v>0</v>
      </c>
      <c r="O9">
        <f t="array" ref="O9">IFERROR(LARGE((Küren!$M$9:$M$68=$A9)*Küren!$A$9:$A$68,($D9)-O$5+1),0)</f>
        <v>0</v>
      </c>
      <c r="P9">
        <f t="array" ref="P9">IFERROR(LARGE((Küren!$M$9:$M$68=$A9)*Küren!$A$9:$A$68,($D9)-P$5+1),0)</f>
        <v>0</v>
      </c>
      <c r="Q9">
        <f t="array" ref="Q9">IFERROR(LARGE((Küren!$M$9:$M$68=$A9)*Küren!$A$9:$A$68,($D9)-Q$5+1),0)</f>
        <v>0</v>
      </c>
      <c r="R9">
        <f t="array" ref="R9">IFERROR(LARGE((Küren!$M$9:$M$68=$A9)*Küren!$A$9:$A$68,($D9)-R$5+1),0)</f>
        <v>0</v>
      </c>
      <c r="S9">
        <f t="array" ref="S9">IFERROR(LARGE((Küren!$M$9:$M$68=$A9)*Küren!$A$9:$A$68,($D9)-S$5+1),0)</f>
        <v>0</v>
      </c>
      <c r="T9">
        <f t="array" ref="T9">IFERROR(LARGE((Küren!$M$9:$M$68=$A9)*Küren!$A$9:$A$68,($D9)-T$5+1),0)</f>
        <v>0</v>
      </c>
    </row>
    <row r="10" spans="1:26" x14ac:dyDescent="0.25">
      <c r="A10" s="116" t="str">
        <f t="array" ref="A10">IFERROR(SMALL(Küren!$M$9:$M$68,(ROW($A$7)-6+SUM($D$6:D9))),"")</f>
        <v/>
      </c>
      <c r="B10" s="114"/>
      <c r="C10" s="117" t="str">
        <f>IFERROR(IF(M10&gt;0,MAX(VLOOKUP(M10,Küren!$A$8:$N$68,6),VLOOKUP(N10,Küren!$A$8:$N$68,6),VLOOKUP(O10,Küren!$A$8:$N$68,6),VLOOKUP(P10,Küren!$A$8:$N$68,6),VLOOKUP(Q10,Küren!$A$8:$N$68,6),VLOOKUP(R10,Küren!$A$8:$N$68,6),VLOOKUP(S10,Küren!$A$8:$N$68,6),VLOOKUP(T10,Küren!$A$8:$N$68,6)),""),"")</f>
        <v/>
      </c>
      <c r="D10" s="116" t="str">
        <f>IF(ISNUMBER(A10),COUNTIF(Küren!$M$9:$M$68,Kleingruppe!A10),"")</f>
        <v/>
      </c>
      <c r="E10" s="118" t="str">
        <f>IF(M10&gt;0,VLOOKUP(M10,Küren!$A$9:$N$68,3) &amp; " " &amp; VLOOKUP(M10,Küren!$A$9:$N$68,2),"")</f>
        <v/>
      </c>
      <c r="F10" s="118" t="str">
        <f>IF(N10&gt;0,VLOOKUP(N10,Küren!$A$9:$N$68,3) &amp; " " &amp; VLOOKUP(N10,Küren!$A$9:$N$68,2),"")</f>
        <v/>
      </c>
      <c r="G10" s="118" t="str">
        <f>IF(O10&gt;0,VLOOKUP(O10,Küren!$A$9:$N$68,3) &amp; " " &amp; VLOOKUP(O10,Küren!$A$9:$N$68,2),"")</f>
        <v/>
      </c>
      <c r="H10" s="118" t="str">
        <f>IF(P10&gt;0,VLOOKUP(P10,Küren!$A$9:$N$68,3) &amp; " " &amp; VLOOKUP(P10,Küren!$A$9:$N$68,2),"")</f>
        <v/>
      </c>
      <c r="I10" s="118" t="str">
        <f>IF(Q10&gt;0,VLOOKUP(Q10,Küren!$A$9:$N$68,3) &amp; " " &amp; VLOOKUP(Q10,Küren!$A$9:$N$68,2),"")</f>
        <v/>
      </c>
      <c r="J10" s="118" t="str">
        <f>IF(R10&gt;0,VLOOKUP(R10,Küren!$A$9:$N$68,3) &amp; " " &amp; VLOOKUP(R10,Küren!$A$9:$N$68,2),"")</f>
        <v/>
      </c>
      <c r="K10" s="118" t="str">
        <f>IF(S10&gt;0,VLOOKUP(S10,Küren!$A$9:$N$68,3) &amp; " " &amp; VLOOKUP(S10,Küren!$A$9:$N$68,2),"")</f>
        <v/>
      </c>
      <c r="L10" s="118" t="str">
        <f>IF(T10&gt;0,VLOOKUP(T10,Küren!$A$9:$N$68,3) &amp; " " &amp; VLOOKUP(T10,Küren!$A$9:$N$68,2),"")</f>
        <v/>
      </c>
      <c r="M10">
        <f t="array" ref="M10">IFERROR(LARGE((Küren!$M$9:$M$68=$A10)*Küren!$A$9:$A$68,($D10)-M$5+1),0)</f>
        <v>0</v>
      </c>
      <c r="N10">
        <f t="array" ref="N10">IFERROR(LARGE((Küren!$M$9:$M$68=$A10)*Küren!$A$9:$A$68,($D10)-N$5+1),0)</f>
        <v>0</v>
      </c>
      <c r="O10">
        <f t="array" ref="O10">IFERROR(LARGE((Küren!$M$9:$M$68=$A10)*Küren!$A$9:$A$68,($D10)-O$5+1),0)</f>
        <v>0</v>
      </c>
      <c r="P10">
        <f t="array" ref="P10">IFERROR(LARGE((Küren!$M$9:$M$68=$A10)*Küren!$A$9:$A$68,($D10)-P$5+1),0)</f>
        <v>0</v>
      </c>
      <c r="Q10">
        <f t="array" ref="Q10">IFERROR(LARGE((Küren!$M$9:$M$68=$A10)*Küren!$A$9:$A$68,($D10)-Q$5+1),0)</f>
        <v>0</v>
      </c>
      <c r="R10">
        <f t="array" ref="R10">IFERROR(LARGE((Küren!$M$9:$M$68=$A10)*Küren!$A$9:$A$68,($D10)-R$5+1),0)</f>
        <v>0</v>
      </c>
      <c r="S10">
        <f t="array" ref="S10">IFERROR(LARGE((Küren!$M$9:$M$68=$A10)*Küren!$A$9:$A$68,($D10)-S$5+1),0)</f>
        <v>0</v>
      </c>
      <c r="T10">
        <f t="array" ref="T10">IFERROR(LARGE((Küren!$M$9:$M$68=$A10)*Küren!$A$9:$A$68,($D10)-T$5+1),0)</f>
        <v>0</v>
      </c>
    </row>
    <row r="11" spans="1:26" x14ac:dyDescent="0.25">
      <c r="A11" s="116" t="str">
        <f t="array" ref="A11">IFERROR(SMALL(Küren!$M$9:$M$68,(ROW($A$7)-6+SUM($D$6:D10))),"")</f>
        <v/>
      </c>
      <c r="B11" s="114"/>
      <c r="C11" s="117" t="str">
        <f>IFERROR(IF(M11&gt;0,MAX(VLOOKUP(M11,Küren!$A$8:$N$68,6),VLOOKUP(N11,Küren!$A$8:$N$68,6),VLOOKUP(O11,Küren!$A$8:$N$68,6),VLOOKUP(P11,Küren!$A$8:$N$68,6),VLOOKUP(Q11,Küren!$A$8:$N$68,6),VLOOKUP(R11,Küren!$A$8:$N$68,6),VLOOKUP(S11,Küren!$A$8:$N$68,6),VLOOKUP(T11,Küren!$A$8:$N$68,6)),""),"")</f>
        <v/>
      </c>
      <c r="D11" s="116" t="str">
        <f>IF(ISNUMBER(A11),COUNTIF(Küren!$M$9:$M$68,Kleingruppe!A11),"")</f>
        <v/>
      </c>
      <c r="E11" s="118" t="str">
        <f>IF(M11&gt;0,VLOOKUP(M11,Küren!$A$9:$N$68,3) &amp; " " &amp; VLOOKUP(M11,Küren!$A$9:$N$68,2),"")</f>
        <v/>
      </c>
      <c r="F11" s="118" t="str">
        <f>IF(N11&gt;0,VLOOKUP(N11,Küren!$A$9:$N$68,3) &amp; " " &amp; VLOOKUP(N11,Küren!$A$9:$N$68,2),"")</f>
        <v/>
      </c>
      <c r="G11" s="118" t="str">
        <f>IF(O11&gt;0,VLOOKUP(O11,Küren!$A$9:$N$68,3) &amp; " " &amp; VLOOKUP(O11,Küren!$A$9:$N$68,2),"")</f>
        <v/>
      </c>
      <c r="H11" s="118" t="str">
        <f>IF(P11&gt;0,VLOOKUP(P11,Küren!$A$9:$N$68,3) &amp; " " &amp; VLOOKUP(P11,Küren!$A$9:$N$68,2),"")</f>
        <v/>
      </c>
      <c r="I11" s="118" t="str">
        <f>IF(Q11&gt;0,VLOOKUP(Q11,Küren!$A$9:$N$68,3) &amp; " " &amp; VLOOKUP(Q11,Küren!$A$9:$N$68,2),"")</f>
        <v/>
      </c>
      <c r="J11" s="118" t="str">
        <f>IF(R11&gt;0,VLOOKUP(R11,Küren!$A$9:$N$68,3) &amp; " " &amp; VLOOKUP(R11,Küren!$A$9:$N$68,2),"")</f>
        <v/>
      </c>
      <c r="K11" s="118" t="str">
        <f>IF(S11&gt;0,VLOOKUP(S11,Küren!$A$9:$N$68,3) &amp; " " &amp; VLOOKUP(S11,Küren!$A$9:$N$68,2),"")</f>
        <v/>
      </c>
      <c r="L11" s="118" t="str">
        <f>IF(T11&gt;0,VLOOKUP(T11,Küren!$A$9:$N$68,3) &amp; " " &amp; VLOOKUP(T11,Küren!$A$9:$N$68,2),"")</f>
        <v/>
      </c>
      <c r="M11">
        <f t="array" ref="M11">IFERROR(LARGE((Küren!$M$9:$M$68=$A11)*Küren!$A$9:$A$68,($D11)-M$5+1),0)</f>
        <v>0</v>
      </c>
      <c r="N11">
        <f t="array" ref="N11">IFERROR(LARGE((Küren!$M$9:$M$68=$A11)*Küren!$A$9:$A$68,($D11)-N$5+1),0)</f>
        <v>0</v>
      </c>
      <c r="O11">
        <f t="array" ref="O11">IFERROR(LARGE((Küren!$M$9:$M$68=$A11)*Küren!$A$9:$A$68,($D11)-O$5+1),0)</f>
        <v>0</v>
      </c>
      <c r="P11">
        <f t="array" ref="P11">IFERROR(LARGE((Küren!$M$9:$M$68=$A11)*Küren!$A$9:$A$68,($D11)-P$5+1),0)</f>
        <v>0</v>
      </c>
      <c r="Q11">
        <f t="array" ref="Q11">IFERROR(LARGE((Küren!$M$9:$M$68=$A11)*Küren!$A$9:$A$68,($D11)-Q$5+1),0)</f>
        <v>0</v>
      </c>
      <c r="R11">
        <f t="array" ref="R11">IFERROR(LARGE((Küren!$M$9:$M$68=$A11)*Küren!$A$9:$A$68,($D11)-R$5+1),0)</f>
        <v>0</v>
      </c>
      <c r="S11">
        <f t="array" ref="S11">IFERROR(LARGE((Küren!$M$9:$M$68=$A11)*Küren!$A$9:$A$68,($D11)-S$5+1),0)</f>
        <v>0</v>
      </c>
      <c r="T11">
        <f t="array" ref="T11">IFERROR(LARGE((Küren!$M$9:$M$68=$A11)*Küren!$A$9:$A$68,($D11)-T$5+1),0)</f>
        <v>0</v>
      </c>
    </row>
    <row r="12" spans="1:26" x14ac:dyDescent="0.25">
      <c r="A12" s="116" t="str">
        <f t="array" ref="A12">IFERROR(SMALL(Küren!$M$9:$M$68,(ROW($A$7)-6+SUM($D$6:D11))),"")</f>
        <v/>
      </c>
      <c r="B12" s="114"/>
      <c r="C12" s="117" t="str">
        <f>IFERROR(IF(M12&gt;0,MAX(VLOOKUP(M12,Küren!$A$9:$N$68,6),VLOOKUP(N12,Küren!$A$9:$N$68,6),VLOOKUP(O12,Küren!$A$9:$N$68,6),VLOOKUP(P12,Küren!$A$9:$N$68,6),VLOOKUP(Q12,Küren!$A$9:$N$68,6),VLOOKUP(R12,Küren!$A$9:$N$68,6),VLOOKUP(S12,Küren!$A$9:$N$68,6),VLOOKUP(T12,Küren!$A$9:$N$68,6)),""),"")</f>
        <v/>
      </c>
      <c r="D12" s="116" t="str">
        <f>IF(ISNUMBER(A12),COUNTIF(Küren!$M$9:$M$68,Kleingruppe!A12),"")</f>
        <v/>
      </c>
      <c r="E12" s="118" t="str">
        <f>IF(M12&gt;0,VLOOKUP(M12,Küren!$A$9:$N$68,3) &amp; " " &amp; VLOOKUP(M12,Küren!$A$9:$N$68,2),"")</f>
        <v/>
      </c>
      <c r="F12" s="118" t="str">
        <f>IF(N12&gt;0,VLOOKUP(N12,Küren!$A$9:$N$68,3) &amp; " " &amp; VLOOKUP(N12,Küren!$A$9:$N$68,2),"")</f>
        <v/>
      </c>
      <c r="G12" s="118" t="str">
        <f>IF(O12&gt;0,VLOOKUP(O12,Küren!$A$9:$N$68,3) &amp; " " &amp; VLOOKUP(O12,Küren!$A$9:$N$68,2),"")</f>
        <v/>
      </c>
      <c r="H12" s="118" t="str">
        <f>IF(P12&gt;0,VLOOKUP(P12,Küren!$A$9:$N$68,3) &amp; " " &amp; VLOOKUP(P12,Küren!$A$9:$N$68,2),"")</f>
        <v/>
      </c>
      <c r="I12" s="118" t="str">
        <f>IF(Q12&gt;0,VLOOKUP(Q12,Küren!$A$9:$N$68,3) &amp; " " &amp; VLOOKUP(Q12,Küren!$A$9:$N$68,2),"")</f>
        <v/>
      </c>
      <c r="J12" s="118" t="str">
        <f>IF(R12&gt;0,VLOOKUP(R12,Küren!$A$9:$N$68,3) &amp; " " &amp; VLOOKUP(R12,Küren!$A$9:$N$68,2),"")</f>
        <v/>
      </c>
      <c r="K12" s="118" t="str">
        <f>IF(S12&gt;0,VLOOKUP(S12,Küren!$A$9:$N$68,3) &amp; " " &amp; VLOOKUP(S12,Küren!$A$9:$N$68,2),"")</f>
        <v/>
      </c>
      <c r="L12" s="118" t="str">
        <f>IF(T12&gt;0,VLOOKUP(T12,Küren!$A$9:$N$68,3) &amp; " " &amp; VLOOKUP(T12,Küren!$A$9:$N$68,2),"")</f>
        <v/>
      </c>
      <c r="M12">
        <f t="array" ref="M12">IFERROR(LARGE((Küren!$M$9:$M$68=$A12)*Küren!$A$9:$A$68,($D12)-M$5+1),0)</f>
        <v>0</v>
      </c>
      <c r="N12">
        <f t="array" ref="N12">IFERROR(LARGE((Küren!$M$9:$M$68=$A12)*Küren!$A$9:$A$68,($D12)-N$5+1),0)</f>
        <v>0</v>
      </c>
      <c r="O12">
        <f t="array" ref="O12">IFERROR(LARGE((Küren!$M$9:$M$68=$A12)*Küren!$A$9:$A$68,($D12)-O$5+1),0)</f>
        <v>0</v>
      </c>
      <c r="P12">
        <f t="array" ref="P12">IFERROR(LARGE((Küren!$M$9:$M$68=$A12)*Küren!$A$9:$A$68,($D12)-P$5+1),0)</f>
        <v>0</v>
      </c>
      <c r="Q12">
        <f t="array" ref="Q12">IFERROR(LARGE((Küren!$M$9:$M$68=$A12)*Küren!$A$9:$A$68,($D12)-Q$5+1),0)</f>
        <v>0</v>
      </c>
      <c r="R12">
        <f t="array" ref="R12">IFERROR(LARGE((Küren!$M$9:$M$68=$A12)*Küren!$A$9:$A$68,($D12)-R$5+1),0)</f>
        <v>0</v>
      </c>
      <c r="S12">
        <f t="array" ref="S12">IFERROR(LARGE((Küren!$M$9:$M$68=$A12)*Küren!$A$9:$A$68,($D12)-S$5+1),0)</f>
        <v>0</v>
      </c>
      <c r="T12">
        <f t="array" ref="T12">IFERROR(LARGE((Küren!$M$9:$M$68=$A12)*Küren!$A$9:$A$68,($D12)-T$5+1),0)</f>
        <v>0</v>
      </c>
    </row>
    <row r="13" spans="1:26" x14ac:dyDescent="0.25">
      <c r="A13" s="116" t="str">
        <f t="array" ref="A13">IFERROR(SMALL(Küren!$M$9:$M$68,(ROW($A$7)-6+SUM($D$6:D12))),"")</f>
        <v/>
      </c>
      <c r="B13" s="114"/>
      <c r="C13" s="117" t="str">
        <f>IFERROR(IF(M13&gt;0,MAX(VLOOKUP(M13,Küren!$A$9:$N$68,6),VLOOKUP(N13,Küren!$A$9:$N$68,6),VLOOKUP(O13,Küren!$A$9:$N$68,6),VLOOKUP(P13,Küren!$A$9:$N$68,6),VLOOKUP(Q13,Küren!$A$9:$N$68,6),VLOOKUP(R13,Küren!$A$9:$N$68,6),VLOOKUP(S13,Küren!$A$9:$N$68,6),VLOOKUP(T13,Küren!$A$9:$N$68,6)),""),"")</f>
        <v/>
      </c>
      <c r="D13" s="116" t="str">
        <f>IF(ISNUMBER(A13),COUNTIF(Küren!$M$9:$M$68,Kleingruppe!A13),"")</f>
        <v/>
      </c>
      <c r="E13" s="118" t="str">
        <f>IF(M13&gt;0,VLOOKUP(M13,Küren!$A$9:$N$68,3) &amp; " " &amp; VLOOKUP(M13,Küren!$A$9:$N$68,2),"")</f>
        <v/>
      </c>
      <c r="F13" s="118" t="str">
        <f>IF(N13&gt;0,VLOOKUP(N13,Küren!$A$9:$N$68,3) &amp; " " &amp; VLOOKUP(N13,Küren!$A$9:$N$68,2),"")</f>
        <v/>
      </c>
      <c r="G13" s="118" t="str">
        <f>IF(O13&gt;0,VLOOKUP(O13,Küren!$A$9:$N$68,3) &amp; " " &amp; VLOOKUP(O13,Küren!$A$9:$N$68,2),"")</f>
        <v/>
      </c>
      <c r="H13" s="118" t="str">
        <f>IF(P13&gt;0,VLOOKUP(P13,Küren!$A$9:$N$68,3) &amp; " " &amp; VLOOKUP(P13,Küren!$A$9:$N$68,2),"")</f>
        <v/>
      </c>
      <c r="I13" s="118" t="str">
        <f>IF(Q13&gt;0,VLOOKUP(Q13,Küren!$A$9:$N$68,3) &amp; " " &amp; VLOOKUP(Q13,Küren!$A$9:$N$68,2),"")</f>
        <v/>
      </c>
      <c r="J13" s="118" t="str">
        <f>IF(R13&gt;0,VLOOKUP(R13,Küren!$A$9:$N$68,3) &amp; " " &amp; VLOOKUP(R13,Küren!$A$9:$N$68,2),"")</f>
        <v/>
      </c>
      <c r="K13" s="118" t="str">
        <f>IF(S13&gt;0,VLOOKUP(S13,Küren!$A$9:$N$68,3) &amp; " " &amp; VLOOKUP(S13,Küren!$A$9:$N$68,2),"")</f>
        <v/>
      </c>
      <c r="L13" s="118" t="str">
        <f>IF(T13&gt;0,VLOOKUP(T13,Küren!$A$9:$N$68,3) &amp; " " &amp; VLOOKUP(T13,Küren!$A$9:$N$68,2),"")</f>
        <v/>
      </c>
      <c r="M13">
        <f t="array" ref="M13">IFERROR(LARGE((Küren!$M$9:$M$68=$A13)*Küren!$A$9:$A$68,($D13)-M$5+1),0)</f>
        <v>0</v>
      </c>
      <c r="N13">
        <f t="array" ref="N13">IFERROR(LARGE((Küren!$M$9:$M$68=$A13)*Küren!$A$9:$A$68,($D13)-N$5+1),0)</f>
        <v>0</v>
      </c>
      <c r="O13">
        <f t="array" ref="O13">IFERROR(LARGE((Küren!$M$9:$M$68=$A13)*Küren!$A$9:$A$68,($D13)-O$5+1),0)</f>
        <v>0</v>
      </c>
      <c r="P13">
        <f t="array" ref="P13">IFERROR(LARGE((Küren!$M$9:$M$68=$A13)*Küren!$A$9:$A$68,($D13)-P$5+1),0)</f>
        <v>0</v>
      </c>
      <c r="Q13">
        <f t="array" ref="Q13">IFERROR(LARGE((Küren!$M$9:$M$68=$A13)*Küren!$A$9:$A$68,($D13)-Q$5+1),0)</f>
        <v>0</v>
      </c>
      <c r="R13">
        <f t="array" ref="R13">IFERROR(LARGE((Küren!$M$9:$M$68=$A13)*Küren!$A$9:$A$68,($D13)-R$5+1),0)</f>
        <v>0</v>
      </c>
      <c r="S13">
        <f t="array" ref="S13">IFERROR(LARGE((Küren!$M$9:$M$68=$A13)*Küren!$A$9:$A$68,($D13)-S$5+1),0)</f>
        <v>0</v>
      </c>
      <c r="T13">
        <f t="array" ref="T13">IFERROR(LARGE((Küren!$M$9:$M$68=$A13)*Küren!$A$9:$A$68,($D13)-T$5+1),0)</f>
        <v>0</v>
      </c>
    </row>
    <row r="14" spans="1:26" x14ac:dyDescent="0.25">
      <c r="A14" s="116" t="str">
        <f t="array" ref="A14">IFERROR(SMALL(Küren!$M$9:$M$68,(ROW($A$7)-6+SUM($D$6:D13))),"")</f>
        <v/>
      </c>
      <c r="B14" s="114"/>
      <c r="C14" s="117" t="str">
        <f>IFERROR(IF(M14&gt;0,MAX(VLOOKUP(M14,Küren!$A$9:$N$68,6),VLOOKUP(N14,Küren!$A$9:$N$68,6),VLOOKUP(O14,Küren!$A$9:$N$68,6),VLOOKUP(P14,Küren!$A$9:$N$68,6)),""),"")</f>
        <v/>
      </c>
      <c r="D14" s="116" t="str">
        <f>IF(ISNUMBER(A14),COUNTIF(Küren!$M$9:$M$68,Kleingruppe!A14),"")</f>
        <v/>
      </c>
      <c r="E14" s="118" t="str">
        <f>IF(M14&gt;0,VLOOKUP(M14,Küren!$A$9:$N$68,3) &amp; " " &amp; VLOOKUP(M14,Küren!$A$9:$N$68,2),"")</f>
        <v/>
      </c>
      <c r="F14" s="118" t="str">
        <f>IF(N14&gt;0,VLOOKUP(N14,Küren!$A$9:$N$68,3) &amp; " " &amp; VLOOKUP(N14,Küren!$A$9:$N$68,2),"")</f>
        <v/>
      </c>
      <c r="G14" s="118" t="str">
        <f>IF(O14&gt;0,VLOOKUP(O14,Küren!$A$9:$N$68,3) &amp; " " &amp; VLOOKUP(O14,Küren!$A$9:$N$68,2),"")</f>
        <v/>
      </c>
      <c r="H14" s="118" t="str">
        <f>IF(P14&gt;0,VLOOKUP(P14,Küren!$A$9:$N$68,3) &amp; " " &amp; VLOOKUP(P14,Küren!$A$9:$N$68,2),"")</f>
        <v/>
      </c>
      <c r="I14" s="118" t="str">
        <f>IF(Q14&gt;0,VLOOKUP(Q14,Küren!$A$9:$N$68,3) &amp; " " &amp; VLOOKUP(Q14,Küren!$A$9:$N$68,2),"")</f>
        <v/>
      </c>
      <c r="J14" s="118" t="str">
        <f>IF(R14&gt;0,VLOOKUP(R14,Küren!$A$9:$N$68,3) &amp; " " &amp; VLOOKUP(R14,Küren!$A$9:$N$68,2),"")</f>
        <v/>
      </c>
      <c r="K14" s="118" t="str">
        <f>IF(S14&gt;0,VLOOKUP(S14,Küren!$A$9:$N$68,3) &amp; " " &amp; VLOOKUP(S14,Küren!$A$9:$N$68,2),"")</f>
        <v/>
      </c>
      <c r="L14" s="118" t="str">
        <f>IF(T14&gt;0,VLOOKUP(T14,Küren!$A$9:$N$68,3) &amp; " " &amp; VLOOKUP(T14,Küren!$A$9:$N$68,2),"")</f>
        <v/>
      </c>
      <c r="M14">
        <f t="array" ref="M14">IFERROR(LARGE((Küren!$M$9:$M$68=$A14)*Küren!$A$9:$A$68,($D14)-M$5+1),0)</f>
        <v>0</v>
      </c>
      <c r="N14">
        <f t="array" ref="N14">IFERROR(LARGE((Küren!$M$9:$M$68=$A14)*Küren!$A$9:$A$68,($D14)-N$5+1),0)</f>
        <v>0</v>
      </c>
      <c r="O14">
        <f t="array" ref="O14">IFERROR(LARGE((Küren!$M$9:$M$68=$A14)*Küren!$A$9:$A$68,($D14)-O$5+1),0)</f>
        <v>0</v>
      </c>
      <c r="P14">
        <f t="array" ref="P14">IFERROR(LARGE((Küren!$M$9:$M$68=$A14)*Küren!$A$9:$A$68,($D14)-P$5+1),0)</f>
        <v>0</v>
      </c>
      <c r="Q14">
        <f t="array" ref="Q14">IFERROR(LARGE((Küren!$M$9:$M$68=$A14)*Küren!$A$9:$A$68,($D14)-Q$5+1),0)</f>
        <v>0</v>
      </c>
      <c r="R14">
        <f t="array" ref="R14">IFERROR(LARGE((Küren!$M$9:$M$68=$A14)*Küren!$A$9:$A$68,($D14)-R$5+1),0)</f>
        <v>0</v>
      </c>
      <c r="S14">
        <f t="array" ref="S14">IFERROR(LARGE((Küren!$M$9:$M$68=$A14)*Küren!$A$9:$A$68,($D14)-S$5+1),0)</f>
        <v>0</v>
      </c>
      <c r="T14">
        <f t="array" ref="T14">IFERROR(LARGE((Küren!$M$9:$M$68=$A14)*Küren!$A$9:$A$68,($D14)-T$5+1),0)</f>
        <v>0</v>
      </c>
    </row>
    <row r="15" spans="1:26" x14ac:dyDescent="0.25">
      <c r="A15" s="116" t="str">
        <f t="array" ref="A15">IFERROR(SMALL(Küren!$M$9:$M$68,(ROW($A$7)-6+SUM($D$6:D14))),"")</f>
        <v/>
      </c>
      <c r="B15" s="114"/>
      <c r="C15" s="117" t="str">
        <f>IFERROR(IF(M15&gt;0,MAX(VLOOKUP(M15,Küren!$A$9:$N$68,6),VLOOKUP(N15,Küren!$A$9:$N$68,6)),""),"")</f>
        <v/>
      </c>
      <c r="D15" s="116" t="str">
        <f>IF(ISNUMBER(A15),COUNTIF(Küren!$M$9:$M$68,Kleingruppe!A15),"")</f>
        <v/>
      </c>
      <c r="E15" s="118" t="str">
        <f>IF(M15&gt;0,VLOOKUP(M15,Küren!$A$9:$N$68,3) &amp; " " &amp; VLOOKUP(M15,Küren!$A$9:$N$68,2),"")</f>
        <v/>
      </c>
      <c r="F15" s="118" t="str">
        <f>IF(N15&gt;0,VLOOKUP(N15,Küren!$A$9:$N$68,3) &amp; " " &amp; VLOOKUP(N15,Küren!$A$9:$N$68,2),"")</f>
        <v/>
      </c>
      <c r="G15" s="118" t="str">
        <f>IF(O15&gt;0,VLOOKUP(O15,Küren!$A$9:$N$68,3) &amp; " " &amp; VLOOKUP(O15,Küren!$A$9:$N$68,2),"")</f>
        <v/>
      </c>
      <c r="H15" s="118" t="str">
        <f>IF(P15&gt;0,VLOOKUP(P15,Küren!$A$9:$N$68,3) &amp; " " &amp; VLOOKUP(P15,Küren!$A$9:$N$68,2),"")</f>
        <v/>
      </c>
      <c r="I15" s="118" t="str">
        <f>IF(Q15&gt;0,VLOOKUP(Q15,Küren!$A$9:$N$68,3) &amp; " " &amp; VLOOKUP(Q15,Küren!$A$9:$N$68,2),"")</f>
        <v/>
      </c>
      <c r="J15" s="118" t="str">
        <f>IF(R15&gt;0,VLOOKUP(R15,Küren!$A$9:$N$68,3) &amp; " " &amp; VLOOKUP(R15,Küren!$A$9:$N$68,2),"")</f>
        <v/>
      </c>
      <c r="K15" s="118" t="str">
        <f>IF(S15&gt;0,VLOOKUP(S15,Küren!$A$9:$N$68,3) &amp; " " &amp; VLOOKUP(S15,Küren!$A$9:$N$68,2),"")</f>
        <v/>
      </c>
      <c r="L15" s="118" t="str">
        <f>IF(T15&gt;0,VLOOKUP(T15,Küren!$A$9:$N$68,3) &amp; " " &amp; VLOOKUP(T15,Küren!$A$9:$N$68,2),"")</f>
        <v/>
      </c>
      <c r="M15">
        <f t="array" ref="M15">IFERROR(LARGE((Küren!$M$9:$M$68=$A15)*Küren!$A$9:$A$68,($D15)-M$5+1),0)</f>
        <v>0</v>
      </c>
      <c r="N15">
        <f t="array" ref="N15">IFERROR(LARGE((Küren!$M$9:$M$68=$A15)*Küren!$A$9:$A$68,($D15)-N$5+1),0)</f>
        <v>0</v>
      </c>
      <c r="O15">
        <f t="array" ref="O15">IFERROR(LARGE((Küren!$M$9:$M$68=$A15)*Küren!$A$9:$A$68,($D15)-O$5+1),0)</f>
        <v>0</v>
      </c>
      <c r="P15">
        <f t="array" ref="P15">IFERROR(LARGE((Küren!$M$9:$M$68=$A15)*Küren!$A$9:$A$68,($D15)-P$5+1),0)</f>
        <v>0</v>
      </c>
      <c r="Q15">
        <f t="array" ref="Q15">IFERROR(LARGE((Küren!$M$9:$M$68=$A15)*Küren!$A$9:$A$68,($D15)-Q$5+1),0)</f>
        <v>0</v>
      </c>
      <c r="R15">
        <f t="array" ref="R15">IFERROR(LARGE((Küren!$M$9:$M$68=$A15)*Küren!$A$9:$A$68,($D15)-R$5+1),0)</f>
        <v>0</v>
      </c>
      <c r="S15">
        <f t="array" ref="S15">IFERROR(LARGE((Küren!$M$9:$M$68=$A15)*Küren!$A$9:$A$68,($D15)-S$5+1),0)</f>
        <v>0</v>
      </c>
      <c r="T15">
        <f t="array" ref="T15">IFERROR(LARGE((Küren!$M$9:$M$68=$A15)*Küren!$A$9:$A$68,($D15)-T$5+1),0)</f>
        <v>0</v>
      </c>
    </row>
    <row r="16" spans="1:26" x14ac:dyDescent="0.25">
      <c r="A16" s="116" t="str">
        <f t="array" ref="A16">IFERROR(SMALL(Küren!$M$9:$M$68,(ROW($A$7)-6+SUM($D$6:D15))),"")</f>
        <v/>
      </c>
      <c r="B16" s="114"/>
      <c r="C16" s="117" t="str">
        <f>IFERROR(IF(M16&gt;0,MAX(VLOOKUP(M16,Küren!$A$9:$N$68,6),VLOOKUP(N16,Küren!$A$9:$N$68,6)),""),"")</f>
        <v/>
      </c>
      <c r="D16" s="116" t="str">
        <f>IF(ISNUMBER(A16),COUNTIF(Küren!$M$9:$M$68,Kleingruppe!A16),"")</f>
        <v/>
      </c>
      <c r="E16" s="118" t="str">
        <f>IF(M16&gt;0,VLOOKUP(M16,Küren!$A$9:$N$68,3) &amp; " " &amp; VLOOKUP(M16,Küren!$A$9:$N$68,2),"")</f>
        <v/>
      </c>
      <c r="F16" s="118" t="str">
        <f>IF(N16&gt;0,VLOOKUP(N16,Küren!$A$9:$N$68,3) &amp; " " &amp; VLOOKUP(N16,Küren!$A$9:$N$68,2),"")</f>
        <v/>
      </c>
      <c r="G16" s="118" t="str">
        <f>IF(O16&gt;0,VLOOKUP(O16,Küren!$A$9:$N$68,3) &amp; " " &amp; VLOOKUP(O16,Küren!$A$9:$N$68,2),"")</f>
        <v/>
      </c>
      <c r="H16" s="118" t="str">
        <f>IF(P16&gt;0,VLOOKUP(P16,Küren!$A$9:$N$68,3) &amp; " " &amp; VLOOKUP(P16,Küren!$A$9:$N$68,2),"")</f>
        <v/>
      </c>
      <c r="I16" s="118" t="str">
        <f>IF(Q16&gt;0,VLOOKUP(Q16,Küren!$A$9:$N$68,3) &amp; " " &amp; VLOOKUP(Q16,Küren!$A$9:$N$68,2),"")</f>
        <v/>
      </c>
      <c r="J16" s="118" t="str">
        <f>IF(R16&gt;0,VLOOKUP(R16,Küren!$A$9:$N$68,3) &amp; " " &amp; VLOOKUP(R16,Küren!$A$9:$N$68,2),"")</f>
        <v/>
      </c>
      <c r="K16" s="118" t="str">
        <f>IF(S16&gt;0,VLOOKUP(S16,Küren!$A$9:$N$68,3) &amp; " " &amp; VLOOKUP(S16,Küren!$A$9:$N$68,2),"")</f>
        <v/>
      </c>
      <c r="L16" s="118" t="str">
        <f>IF(T16&gt;0,VLOOKUP(T16,Küren!$A$9:$N$68,3) &amp; " " &amp; VLOOKUP(T16,Küren!$A$9:$N$68,2),"")</f>
        <v/>
      </c>
      <c r="M16">
        <f t="array" ref="M16">IFERROR(LARGE((Küren!$M$9:$M$68=$A16)*Küren!$A$9:$A$68,($D16)-M$5+1),0)</f>
        <v>0</v>
      </c>
      <c r="N16">
        <f t="array" ref="N16">IFERROR(LARGE((Küren!$M$9:$M$68=$A16)*Küren!$A$9:$A$68,($D16)-N$5+1),0)</f>
        <v>0</v>
      </c>
      <c r="O16">
        <f t="array" ref="O16">IFERROR(LARGE((Küren!$M$9:$M$68=$A16)*Küren!$A$9:$A$68,($D16)-O$5+1),0)</f>
        <v>0</v>
      </c>
      <c r="P16">
        <f t="array" ref="P16">IFERROR(LARGE((Küren!$M$9:$M$68=$A16)*Küren!$A$9:$A$68,($D16)-P$5+1),0)</f>
        <v>0</v>
      </c>
      <c r="Q16">
        <f t="array" ref="Q16">IFERROR(LARGE((Küren!$M$9:$M$68=$A16)*Küren!$A$9:$A$68,($D16)-Q$5+1),0)</f>
        <v>0</v>
      </c>
      <c r="R16">
        <f t="array" ref="R16">IFERROR(LARGE((Küren!$M$9:$M$68=$A16)*Küren!$A$9:$A$68,($D16)-R$5+1),0)</f>
        <v>0</v>
      </c>
      <c r="S16">
        <f t="array" ref="S16">IFERROR(LARGE((Küren!$M$9:$M$68=$A16)*Küren!$A$9:$A$68,($D16)-S$5+1),0)</f>
        <v>0</v>
      </c>
      <c r="T16">
        <f t="array" ref="T16">IFERROR(LARGE((Küren!$M$9:$M$68=$A16)*Küren!$A$9:$A$68,($D16)-T$5+1),0)</f>
        <v>0</v>
      </c>
    </row>
    <row r="17" spans="1:20" x14ac:dyDescent="0.25">
      <c r="A17" s="116" t="str">
        <f t="array" ref="A17">IFERROR(SMALL(Küren!$M$9:$M$68,(ROW($A$7)-6+SUM($D$6:D16))),"")</f>
        <v/>
      </c>
      <c r="B17" s="114"/>
      <c r="C17" s="117" t="str">
        <f>IFERROR(IF(M17&gt;0,MAX(VLOOKUP(M17,Küren!$A$9:$N$68,6),VLOOKUP(N17,Küren!$A$9:$N$68,6)),""),"")</f>
        <v/>
      </c>
      <c r="D17" s="116" t="str">
        <f>IF(ISNUMBER(A17),COUNTIF(Küren!$M$9:$M$68,Kleingruppe!A17),"")</f>
        <v/>
      </c>
      <c r="E17" s="118" t="str">
        <f>IF(M17&gt;0,VLOOKUP(M17,Küren!$A$9:$N$68,3) &amp; " " &amp; VLOOKUP(M17,Küren!$A$9:$N$68,2),"")</f>
        <v/>
      </c>
      <c r="F17" s="118" t="str">
        <f>IF(N17&gt;0,VLOOKUP(N17,Küren!$A$9:$N$68,3) &amp; " " &amp; VLOOKUP(N17,Küren!$A$9:$N$68,2),"")</f>
        <v/>
      </c>
      <c r="G17" s="118" t="str">
        <f>IF(O17&gt;0,VLOOKUP(O17,Küren!$A$9:$N$68,3) &amp; " " &amp; VLOOKUP(O17,Küren!$A$9:$N$68,2),"")</f>
        <v/>
      </c>
      <c r="H17" s="118" t="str">
        <f>IF(P17&gt;0,VLOOKUP(P17,Küren!$A$9:$N$68,3) &amp; " " &amp; VLOOKUP(P17,Küren!$A$9:$N$68,2),"")</f>
        <v/>
      </c>
      <c r="I17" s="118" t="str">
        <f>IF(Q17&gt;0,VLOOKUP(Q17,Küren!$A$9:$N$68,3) &amp; " " &amp; VLOOKUP(Q17,Küren!$A$9:$N$68,2),"")</f>
        <v/>
      </c>
      <c r="J17" s="118" t="str">
        <f>IF(R17&gt;0,VLOOKUP(R17,Küren!$A$9:$N$68,3) &amp; " " &amp; VLOOKUP(R17,Küren!$A$9:$N$68,2),"")</f>
        <v/>
      </c>
      <c r="K17" s="118" t="str">
        <f>IF(S17&gt;0,VLOOKUP(S17,Küren!$A$9:$N$68,3) &amp; " " &amp; VLOOKUP(S17,Küren!$A$9:$N$68,2),"")</f>
        <v/>
      </c>
      <c r="L17" s="118" t="str">
        <f>IF(T17&gt;0,VLOOKUP(T17,Küren!$A$9:$N$68,3) &amp; " " &amp; VLOOKUP(T17,Küren!$A$9:$N$68,2),"")</f>
        <v/>
      </c>
      <c r="M17">
        <f t="array" ref="M17">IFERROR(LARGE((Küren!$M$9:$M$68=$A17)*Küren!$A$9:$A$68,($D17)-M$5+1),0)</f>
        <v>0</v>
      </c>
      <c r="N17">
        <f t="array" ref="N17">IFERROR(LARGE((Küren!$M$9:$M$68=$A17)*Küren!$A$9:$A$68,($D17)-N$5+1),0)</f>
        <v>0</v>
      </c>
      <c r="O17">
        <f t="array" ref="O17">IFERROR(LARGE((Küren!$M$9:$M$68=$A17)*Küren!$A$9:$A$68,($D17)-O$5+1),0)</f>
        <v>0</v>
      </c>
      <c r="P17">
        <f t="array" ref="P17">IFERROR(LARGE((Küren!$M$9:$M$68=$A17)*Küren!$A$9:$A$68,($D17)-P$5+1),0)</f>
        <v>0</v>
      </c>
      <c r="Q17">
        <f t="array" ref="Q17">IFERROR(LARGE((Küren!$M$9:$M$68=$A17)*Küren!$A$9:$A$68,($D17)-Q$5+1),0)</f>
        <v>0</v>
      </c>
      <c r="R17">
        <f t="array" ref="R17">IFERROR(LARGE((Küren!$M$9:$M$68=$A17)*Küren!$A$9:$A$68,($D17)-R$5+1),0)</f>
        <v>0</v>
      </c>
      <c r="S17">
        <f t="array" ref="S17">IFERROR(LARGE((Küren!$M$9:$M$68=$A17)*Küren!$A$9:$A$68,($D17)-S$5+1),0)</f>
        <v>0</v>
      </c>
      <c r="T17">
        <f t="array" ref="T17">IFERROR(LARGE((Küren!$M$9:$M$68=$A17)*Küren!$A$9:$A$68,($D17)-T$5+1),0)</f>
        <v>0</v>
      </c>
    </row>
    <row r="18" spans="1:20" x14ac:dyDescent="0.25">
      <c r="A18" s="116" t="str">
        <f t="array" ref="A18">IFERROR(SMALL(Küren!$M$9:$M$68,(ROW($A$7)-6+SUM($D$6:D17))),"")</f>
        <v/>
      </c>
      <c r="B18" s="114"/>
      <c r="C18" s="117" t="str">
        <f>IFERROR(IF(M18&gt;0,MAX(VLOOKUP(M18,Küren!$A$9:$N$68,6),VLOOKUP(N18,Küren!$A$9:$N$68,6)),""),"")</f>
        <v/>
      </c>
      <c r="D18" s="116" t="str">
        <f>IF(ISNUMBER(A18),COUNTIF(Küren!$M$9:$M$68,Kleingruppe!A18),"")</f>
        <v/>
      </c>
      <c r="E18" s="118" t="str">
        <f>IF(M18&gt;0,VLOOKUP(M18,Küren!$A$9:$N$68,3) &amp; " " &amp; VLOOKUP(M18,Küren!$A$9:$N$68,2),"")</f>
        <v/>
      </c>
      <c r="F18" s="118" t="str">
        <f>IF(N18&gt;0,VLOOKUP(N18,Küren!$A$9:$N$68,3) &amp; " " &amp; VLOOKUP(N18,Küren!$A$9:$N$68,2),"")</f>
        <v/>
      </c>
      <c r="G18" s="118" t="str">
        <f>IF(O18&gt;0,VLOOKUP(O18,Küren!$A$9:$N$68,3) &amp; " " &amp; VLOOKUP(O18,Küren!$A$9:$N$68,2),"")</f>
        <v/>
      </c>
      <c r="H18" s="118" t="str">
        <f>IF(P18&gt;0,VLOOKUP(P18,Küren!$A$9:$N$68,3) &amp; " " &amp; VLOOKUP(P18,Küren!$A$9:$N$68,2),"")</f>
        <v/>
      </c>
      <c r="I18" s="118" t="str">
        <f>IF(Q18&gt;0,VLOOKUP(Q18,Küren!$A$9:$N$68,3) &amp; " " &amp; VLOOKUP(Q18,Küren!$A$9:$N$68,2),"")</f>
        <v/>
      </c>
      <c r="J18" s="118" t="str">
        <f>IF(R18&gt;0,VLOOKUP(R18,Küren!$A$9:$N$68,3) &amp; " " &amp; VLOOKUP(R18,Küren!$A$9:$N$68,2),"")</f>
        <v/>
      </c>
      <c r="K18" s="118" t="str">
        <f>IF(S18&gt;0,VLOOKUP(S18,Küren!$A$9:$N$68,3) &amp; " " &amp; VLOOKUP(S18,Küren!$A$9:$N$68,2),"")</f>
        <v/>
      </c>
      <c r="L18" s="118" t="str">
        <f>IF(T18&gt;0,VLOOKUP(T18,Küren!$A$9:$N$68,3) &amp; " " &amp; VLOOKUP(T18,Küren!$A$9:$N$68,2),"")</f>
        <v/>
      </c>
      <c r="M18">
        <f t="array" ref="M18">IFERROR(LARGE((Küren!$M$9:$M$68=$A18)*Küren!$A$9:$A$68,($D18)-M$5+1),0)</f>
        <v>0</v>
      </c>
      <c r="N18">
        <f t="array" ref="N18">IFERROR(LARGE((Küren!$M$9:$M$68=$A18)*Küren!$A$9:$A$68,($D18)-N$5+1),0)</f>
        <v>0</v>
      </c>
      <c r="O18">
        <f t="array" ref="O18">IFERROR(LARGE((Küren!$M$9:$M$68=$A18)*Küren!$A$9:$A$68,($D18)-O$5+1),0)</f>
        <v>0</v>
      </c>
      <c r="P18">
        <f t="array" ref="P18">IFERROR(LARGE((Küren!$M$9:$M$68=$A18)*Küren!$A$9:$A$68,($D18)-P$5+1),0)</f>
        <v>0</v>
      </c>
      <c r="Q18">
        <f t="array" ref="Q18">IFERROR(LARGE((Küren!$M$9:$M$68=$A18)*Küren!$A$9:$A$68,($D18)-Q$5+1),0)</f>
        <v>0</v>
      </c>
      <c r="R18">
        <f t="array" ref="R18">IFERROR(LARGE((Küren!$M$9:$M$68=$A18)*Küren!$A$9:$A$68,($D18)-R$5+1),0)</f>
        <v>0</v>
      </c>
      <c r="S18">
        <f t="array" ref="S18">IFERROR(LARGE((Küren!$M$9:$M$68=$A18)*Küren!$A$9:$A$68,($D18)-S$5+1),0)</f>
        <v>0</v>
      </c>
      <c r="T18">
        <f t="array" ref="T18">IFERROR(LARGE((Küren!$M$9:$M$68=$A18)*Küren!$A$9:$A$68,($D18)-T$5+1),0)</f>
        <v>0</v>
      </c>
    </row>
    <row r="19" spans="1:20" x14ac:dyDescent="0.25">
      <c r="A19" s="116" t="str">
        <f t="array" ref="A19">IFERROR(SMALL(Küren!$M$9:$M$68,(ROW($A$7)-6+SUM($D$6:D18))),"")</f>
        <v/>
      </c>
      <c r="B19" s="114"/>
      <c r="C19" s="117" t="str">
        <f>IFERROR(IF(M19&gt;0,MAX(VLOOKUP(M19,Küren!$A$9:$N$68,6),VLOOKUP(N19,Küren!$A$9:$N$68,6)),""),"")</f>
        <v/>
      </c>
      <c r="D19" s="116" t="str">
        <f>IF(ISNUMBER(A19),COUNTIF(Küren!$M$9:$M$68,Kleingruppe!A19),"")</f>
        <v/>
      </c>
      <c r="E19" s="118" t="str">
        <f>IF(M19&gt;0,VLOOKUP(M19,Küren!$A$9:$N$68,3) &amp; " " &amp; VLOOKUP(M19,Küren!$A$9:$N$68,2),"")</f>
        <v/>
      </c>
      <c r="F19" s="118" t="str">
        <f>IF(N19&gt;0,VLOOKUP(N19,Küren!$A$9:$N$68,3) &amp; " " &amp; VLOOKUP(N19,Küren!$A$9:$N$68,2),"")</f>
        <v/>
      </c>
      <c r="G19" s="118" t="str">
        <f>IF(O19&gt;0,VLOOKUP(O19,Küren!$A$9:$N$68,3) &amp; " " &amp; VLOOKUP(O19,Küren!$A$9:$N$68,2),"")</f>
        <v/>
      </c>
      <c r="H19" s="118" t="str">
        <f>IF(P19&gt;0,VLOOKUP(P19,Küren!$A$9:$N$68,3) &amp; " " &amp; VLOOKUP(P19,Küren!$A$9:$N$68,2),"")</f>
        <v/>
      </c>
      <c r="I19" s="118" t="str">
        <f>IF(Q19&gt;0,VLOOKUP(Q19,Küren!$A$9:$N$68,3) &amp; " " &amp; VLOOKUP(Q19,Küren!$A$9:$N$68,2),"")</f>
        <v/>
      </c>
      <c r="J19" s="118" t="str">
        <f>IF(R19&gt;0,VLOOKUP(R19,Küren!$A$9:$N$68,3) &amp; " " &amp; VLOOKUP(R19,Küren!$A$9:$N$68,2),"")</f>
        <v/>
      </c>
      <c r="K19" s="118" t="str">
        <f>IF(S19&gt;0,VLOOKUP(S19,Küren!$A$9:$N$68,3) &amp; " " &amp; VLOOKUP(S19,Küren!$A$9:$N$68,2),"")</f>
        <v/>
      </c>
      <c r="L19" s="118" t="str">
        <f>IF(T19&gt;0,VLOOKUP(T19,Küren!$A$9:$N$68,3) &amp; " " &amp; VLOOKUP(T19,Küren!$A$9:$N$68,2),"")</f>
        <v/>
      </c>
      <c r="M19">
        <f t="array" ref="M19">IFERROR(LARGE((Küren!$M$9:$M$68=$A19)*Küren!$A$9:$A$68,($D19)-M$5+1),0)</f>
        <v>0</v>
      </c>
      <c r="N19">
        <f t="array" ref="N19">IFERROR(LARGE((Küren!$M$9:$M$68=$A19)*Küren!$A$9:$A$68,($D19)-N$5+1),0)</f>
        <v>0</v>
      </c>
      <c r="O19">
        <f t="array" ref="O19">IFERROR(LARGE((Küren!$M$9:$M$68=$A19)*Küren!$A$9:$A$68,($D19)-O$5+1),0)</f>
        <v>0</v>
      </c>
      <c r="P19">
        <f t="array" ref="P19">IFERROR(LARGE((Küren!$M$9:$M$68=$A19)*Küren!$A$9:$A$68,($D19)-P$5+1),0)</f>
        <v>0</v>
      </c>
      <c r="Q19">
        <f t="array" ref="Q19">IFERROR(LARGE((Küren!$M$9:$M$68=$A19)*Küren!$A$9:$A$68,($D19)-Q$5+1),0)</f>
        <v>0</v>
      </c>
      <c r="R19">
        <f t="array" ref="R19">IFERROR(LARGE((Küren!$M$9:$M$68=$A19)*Küren!$A$9:$A$68,($D19)-R$5+1),0)</f>
        <v>0</v>
      </c>
      <c r="S19">
        <f t="array" ref="S19">IFERROR(LARGE((Küren!$M$9:$M$68=$A19)*Küren!$A$9:$A$68,($D19)-S$5+1),0)</f>
        <v>0</v>
      </c>
      <c r="T19">
        <f t="array" ref="T19">IFERROR(LARGE((Küren!$M$9:$M$68=$A19)*Küren!$A$9:$A$68,($D19)-T$5+1),0)</f>
        <v>0</v>
      </c>
    </row>
    <row r="20" spans="1:20" x14ac:dyDescent="0.25">
      <c r="A20" s="116" t="str">
        <f t="array" ref="A20">IFERROR(SMALL(Küren!$M$9:$M$68,(ROW($A$7)-6+SUM($D$6:D19))),"")</f>
        <v/>
      </c>
      <c r="B20" s="114"/>
      <c r="C20" s="117" t="str">
        <f>IFERROR(IF(M20&gt;0,MAX(VLOOKUP(M20,Küren!$A$9:$N$68,6),VLOOKUP(N20,Küren!$A$9:$N$68,6)),""),"")</f>
        <v/>
      </c>
      <c r="D20" s="116" t="str">
        <f>IF(ISNUMBER(A20),COUNTIF(Küren!$M$9:$M$68,Kleingruppe!A20),"")</f>
        <v/>
      </c>
      <c r="E20" s="118" t="str">
        <f>IF(M20&gt;0,VLOOKUP(M20,Küren!$A$9:$N$68,3) &amp; " " &amp; VLOOKUP(M20,Küren!$A$9:$N$68,2),"")</f>
        <v/>
      </c>
      <c r="F20" s="118" t="str">
        <f>IF(N20&gt;0,VLOOKUP(N20,Küren!$A$9:$N$68,3) &amp; " " &amp; VLOOKUP(N20,Küren!$A$9:$N$68,2),"")</f>
        <v/>
      </c>
      <c r="G20" s="118" t="str">
        <f>IF(O20&gt;0,VLOOKUP(O20,Küren!$A$9:$N$68,3) &amp; " " &amp; VLOOKUP(O20,Küren!$A$9:$N$68,2),"")</f>
        <v/>
      </c>
      <c r="H20" s="118" t="str">
        <f>IF(P20&gt;0,VLOOKUP(P20,Küren!$A$9:$N$68,3) &amp; " " &amp; VLOOKUP(P20,Küren!$A$9:$N$68,2),"")</f>
        <v/>
      </c>
      <c r="I20" s="118" t="str">
        <f>IF(Q20&gt;0,VLOOKUP(Q20,Küren!$A$9:$N$68,3) &amp; " " &amp; VLOOKUP(Q20,Küren!$A$9:$N$68,2),"")</f>
        <v/>
      </c>
      <c r="J20" s="118" t="str">
        <f>IF(R20&gt;0,VLOOKUP(R20,Küren!$A$9:$N$68,3) &amp; " " &amp; VLOOKUP(R20,Küren!$A$9:$N$68,2),"")</f>
        <v/>
      </c>
      <c r="K20" s="118" t="str">
        <f>IF(S20&gt;0,VLOOKUP(S20,Küren!$A$9:$N$68,3) &amp; " " &amp; VLOOKUP(S20,Küren!$A$9:$N$68,2),"")</f>
        <v/>
      </c>
      <c r="L20" s="118" t="str">
        <f>IF(T20&gt;0,VLOOKUP(T20,Küren!$A$9:$N$68,3) &amp; " " &amp; VLOOKUP(T20,Küren!$A$9:$N$68,2),"")</f>
        <v/>
      </c>
      <c r="M20">
        <f t="array" ref="M20">IFERROR(LARGE((Küren!$M$9:$M$68=$A20)*Küren!$A$9:$A$68,($D20)-M$5+1),0)</f>
        <v>0</v>
      </c>
      <c r="N20">
        <f t="array" ref="N20">IFERROR(LARGE((Küren!$M$9:$M$68=$A20)*Küren!$A$9:$A$68,($D20)-N$5+1),0)</f>
        <v>0</v>
      </c>
      <c r="O20">
        <f t="array" ref="O20">IFERROR(LARGE((Küren!$M$9:$M$68=$A20)*Küren!$A$9:$A$68,($D20)-O$5+1),0)</f>
        <v>0</v>
      </c>
      <c r="P20">
        <f t="array" ref="P20">IFERROR(LARGE((Küren!$M$9:$M$68=$A20)*Küren!$A$9:$A$68,($D20)-P$5+1),0)</f>
        <v>0</v>
      </c>
      <c r="Q20">
        <f t="array" ref="Q20">IFERROR(LARGE((Küren!$M$9:$M$68=$A20)*Küren!$A$9:$A$68,($D20)-Q$5+1),0)</f>
        <v>0</v>
      </c>
      <c r="R20">
        <f t="array" ref="R20">IFERROR(LARGE((Küren!$M$9:$M$68=$A20)*Küren!$A$9:$A$68,($D20)-R$5+1),0)</f>
        <v>0</v>
      </c>
      <c r="S20">
        <f t="array" ref="S20">IFERROR(LARGE((Küren!$M$9:$M$68=$A20)*Küren!$A$9:$A$68,($D20)-S$5+1),0)</f>
        <v>0</v>
      </c>
      <c r="T20">
        <f t="array" ref="T20">IFERROR(LARGE((Küren!$M$9:$M$68=$A20)*Küren!$A$9:$A$68,($D20)-T$5+1),0)</f>
        <v>0</v>
      </c>
    </row>
    <row r="21" spans="1:20" x14ac:dyDescent="0.25">
      <c r="A21" s="116" t="str">
        <f t="array" ref="A21">IFERROR(SMALL(Küren!$M$9:$M$68,(ROW($A$7)-6+SUM($D$6:D20))),"")</f>
        <v/>
      </c>
      <c r="B21" s="114"/>
      <c r="C21" s="117" t="str">
        <f>IFERROR(IF(M21&gt;0,MAX(VLOOKUP(M21,Küren!$A$9:$N$68,6),VLOOKUP(N21,Küren!$A$9:$N$68,6)),""),"")</f>
        <v/>
      </c>
      <c r="D21" s="116" t="str">
        <f>IF(ISNUMBER(A21),COUNTIF(Küren!$M$9:$M$68,Kleingruppe!A21),"")</f>
        <v/>
      </c>
      <c r="E21" s="118" t="str">
        <f>IF(M21&gt;0,VLOOKUP(M21,Küren!$A$9:$N$68,3) &amp; " " &amp; VLOOKUP(M21,Küren!$A$9:$N$68,2),"")</f>
        <v/>
      </c>
      <c r="F21" s="118" t="str">
        <f>IF(N21&gt;0,VLOOKUP(N21,Küren!$A$9:$N$68,3) &amp; " " &amp; VLOOKUP(N21,Küren!$A$9:$N$68,2),"")</f>
        <v/>
      </c>
      <c r="G21" s="118" t="str">
        <f>IF(O21&gt;0,VLOOKUP(O21,Küren!$A$9:$N$68,3) &amp; " " &amp; VLOOKUP(O21,Küren!$A$9:$N$68,2),"")</f>
        <v/>
      </c>
      <c r="H21" s="118" t="str">
        <f>IF(P21&gt;0,VLOOKUP(P21,Küren!$A$9:$N$68,3) &amp; " " &amp; VLOOKUP(P21,Küren!$A$9:$N$68,2),"")</f>
        <v/>
      </c>
      <c r="I21" s="118" t="str">
        <f>IF(Q21&gt;0,VLOOKUP(Q21,Küren!$A$9:$N$68,3) &amp; " " &amp; VLOOKUP(Q21,Küren!$A$9:$N$68,2),"")</f>
        <v/>
      </c>
      <c r="J21" s="118" t="str">
        <f>IF(R21&gt;0,VLOOKUP(R21,Küren!$A$9:$N$68,3) &amp; " " &amp; VLOOKUP(R21,Küren!$A$9:$N$68,2),"")</f>
        <v/>
      </c>
      <c r="K21" s="118" t="str">
        <f>IF(S21&gt;0,VLOOKUP(S21,Küren!$A$9:$N$68,3) &amp; " " &amp; VLOOKUP(S21,Küren!$A$9:$N$68,2),"")</f>
        <v/>
      </c>
      <c r="L21" s="118" t="str">
        <f>IF(T21&gt;0,VLOOKUP(T21,Küren!$A$9:$N$68,3) &amp; " " &amp; VLOOKUP(T21,Küren!$A$9:$N$68,2),"")</f>
        <v/>
      </c>
      <c r="M21">
        <f t="array" ref="M21">IFERROR(LARGE((Küren!$M$9:$M$68=$A21)*Küren!$A$9:$A$68,($D21)-M$5+1),0)</f>
        <v>0</v>
      </c>
      <c r="N21">
        <f t="array" ref="N21">IFERROR(LARGE((Küren!$M$9:$M$68=$A21)*Küren!$A$9:$A$68,($D21)-N$5+1),0)</f>
        <v>0</v>
      </c>
      <c r="O21">
        <f t="array" ref="O21">IFERROR(LARGE((Küren!$M$9:$M$68=$A21)*Küren!$A$9:$A$68,($D21)-O$5+1),0)</f>
        <v>0</v>
      </c>
      <c r="P21">
        <f t="array" ref="P21">IFERROR(LARGE((Küren!$M$9:$M$68=$A21)*Küren!$A$9:$A$68,($D21)-P$5+1),0)</f>
        <v>0</v>
      </c>
      <c r="Q21">
        <f t="array" ref="Q21">IFERROR(LARGE((Küren!$M$9:$M$68=$A21)*Küren!$A$9:$A$68,($D21)-Q$5+1),0)</f>
        <v>0</v>
      </c>
      <c r="R21">
        <f t="array" ref="R21">IFERROR(LARGE((Küren!$M$9:$M$68=$A21)*Küren!$A$9:$A$68,($D21)-R$5+1),0)</f>
        <v>0</v>
      </c>
      <c r="S21">
        <f t="array" ref="S21">IFERROR(LARGE((Küren!$M$9:$M$68=$A21)*Küren!$A$9:$A$68,($D21)-S$5+1),0)</f>
        <v>0</v>
      </c>
      <c r="T21">
        <f t="array" ref="T21">IFERROR(LARGE((Küren!$M$9:$M$68=$A21)*Küren!$A$9:$A$68,($D21)-T$5+1),0)</f>
        <v>0</v>
      </c>
    </row>
    <row r="22" spans="1:20" x14ac:dyDescent="0.25">
      <c r="A22" s="116" t="str">
        <f t="array" ref="A22">IFERROR(SMALL(Küren!$M$9:$M$68,(ROW($A$7)-6+SUM($D$6:D21))),"")</f>
        <v/>
      </c>
      <c r="B22" s="114"/>
      <c r="C22" s="117" t="str">
        <f>IFERROR(IF(M22&gt;0,MAX(VLOOKUP(M22,Küren!$A$9:$N$68,6),VLOOKUP(N22,Küren!$A$9:$N$68,6)),""),"")</f>
        <v/>
      </c>
      <c r="D22" s="116" t="str">
        <f>IF(ISNUMBER(A22),COUNTIF(Küren!$M$9:$M$68,Kleingruppe!A22),"")</f>
        <v/>
      </c>
      <c r="E22" s="118" t="str">
        <f>IF(M22&gt;0,VLOOKUP(M22,Küren!$A$9:$N$68,3) &amp; " " &amp; VLOOKUP(M22,Küren!$A$9:$N$68,2),"")</f>
        <v/>
      </c>
      <c r="F22" s="118" t="str">
        <f>IF(N22&gt;0,VLOOKUP(N22,Küren!$A$9:$N$68,3) &amp; " " &amp; VLOOKUP(N22,Küren!$A$9:$N$68,2),"")</f>
        <v/>
      </c>
      <c r="G22" s="118" t="str">
        <f>IF(O22&gt;0,VLOOKUP(O22,Küren!$A$9:$N$68,3) &amp; " " &amp; VLOOKUP(O22,Küren!$A$9:$N$68,2),"")</f>
        <v/>
      </c>
      <c r="H22" s="118" t="str">
        <f>IF(P22&gt;0,VLOOKUP(P22,Küren!$A$9:$N$68,3) &amp; " " &amp; VLOOKUP(P22,Küren!$A$9:$N$68,2),"")</f>
        <v/>
      </c>
      <c r="I22" s="118" t="str">
        <f>IF(Q22&gt;0,VLOOKUP(Q22,Küren!$A$9:$N$68,3) &amp; " " &amp; VLOOKUP(Q22,Küren!$A$9:$N$68,2),"")</f>
        <v/>
      </c>
      <c r="J22" s="118" t="str">
        <f>IF(R22&gt;0,VLOOKUP(R22,Küren!$A$9:$N$68,3) &amp; " " &amp; VLOOKUP(R22,Küren!$A$9:$N$68,2),"")</f>
        <v/>
      </c>
      <c r="K22" s="118" t="str">
        <f>IF(S22&gt;0,VLOOKUP(S22,Küren!$A$9:$N$68,3) &amp; " " &amp; VLOOKUP(S22,Küren!$A$9:$N$68,2),"")</f>
        <v/>
      </c>
      <c r="L22" s="118" t="str">
        <f>IF(T22&gt;0,VLOOKUP(T22,Küren!$A$9:$N$68,3) &amp; " " &amp; VLOOKUP(T22,Küren!$A$9:$N$68,2),"")</f>
        <v/>
      </c>
      <c r="M22">
        <f t="array" ref="M22">IFERROR(LARGE((Küren!$M$9:$M$68=$A22)*Küren!$A$9:$A$68,($D22)-M$5+1),0)</f>
        <v>0</v>
      </c>
      <c r="N22">
        <f t="array" ref="N22">IFERROR(LARGE((Küren!$M$9:$M$68=$A22)*Küren!$A$9:$A$68,($D22)-N$5+1),0)</f>
        <v>0</v>
      </c>
      <c r="O22">
        <f t="array" ref="O22">IFERROR(LARGE((Küren!$M$9:$M$68=$A22)*Küren!$A$9:$A$68,($D22)-O$5+1),0)</f>
        <v>0</v>
      </c>
      <c r="P22">
        <f t="array" ref="P22">IFERROR(LARGE((Küren!$M$9:$M$68=$A22)*Küren!$A$9:$A$68,($D22)-P$5+1),0)</f>
        <v>0</v>
      </c>
      <c r="Q22">
        <f t="array" ref="Q22">IFERROR(LARGE((Küren!$M$9:$M$68=$A22)*Küren!$A$9:$A$68,($D22)-Q$5+1),0)</f>
        <v>0</v>
      </c>
      <c r="R22">
        <f t="array" ref="R22">IFERROR(LARGE((Küren!$M$9:$M$68=$A22)*Küren!$A$9:$A$68,($D22)-R$5+1),0)</f>
        <v>0</v>
      </c>
      <c r="S22">
        <f t="array" ref="S22">IFERROR(LARGE((Küren!$M$9:$M$68=$A22)*Küren!$A$9:$A$68,($D22)-S$5+1),0)</f>
        <v>0</v>
      </c>
      <c r="T22">
        <f t="array" ref="T22">IFERROR(LARGE((Küren!$M$9:$M$68=$A22)*Küren!$A$9:$A$68,($D22)-T$5+1),0)</f>
        <v>0</v>
      </c>
    </row>
    <row r="23" spans="1:20" x14ac:dyDescent="0.25">
      <c r="A23" s="116" t="str">
        <f t="array" ref="A23">IFERROR(SMALL(Küren!$M$9:$M$68,(ROW($A$7)-6+SUM($D$6:D22))),"")</f>
        <v/>
      </c>
      <c r="B23" s="114"/>
      <c r="C23" s="117" t="str">
        <f>IFERROR(IF(M23&gt;0,MAX(VLOOKUP(M23,Küren!$A$9:$N$68,6),VLOOKUP(N23,Küren!$A$9:$N$68,6)),""),"")</f>
        <v/>
      </c>
      <c r="D23" s="116" t="str">
        <f>IF(ISNUMBER(A23),COUNTIF(Küren!$M$9:$M$68,Kleingruppe!A23),"")</f>
        <v/>
      </c>
      <c r="E23" s="118" t="str">
        <f>IF(M23&gt;0,VLOOKUP(M23,Küren!$A$9:$N$68,3) &amp; " " &amp; VLOOKUP(M23,Küren!$A$9:$N$68,2),"")</f>
        <v/>
      </c>
      <c r="F23" s="118" t="str">
        <f>IF(N23&gt;0,VLOOKUP(N23,Küren!$A$9:$N$68,3) &amp; " " &amp; VLOOKUP(N23,Küren!$A$9:$N$68,2),"")</f>
        <v/>
      </c>
      <c r="G23" s="118" t="str">
        <f>IF(O23&gt;0,VLOOKUP(O23,Küren!$A$9:$N$68,3) &amp; " " &amp; VLOOKUP(O23,Küren!$A$9:$N$68,2),"")</f>
        <v/>
      </c>
      <c r="H23" s="118" t="str">
        <f>IF(P23&gt;0,VLOOKUP(P23,Küren!$A$9:$N$68,3) &amp; " " &amp; VLOOKUP(P23,Küren!$A$9:$N$68,2),"")</f>
        <v/>
      </c>
      <c r="I23" s="118" t="str">
        <f>IF(Q23&gt;0,VLOOKUP(Q23,Küren!$A$9:$N$68,3) &amp; " " &amp; VLOOKUP(Q23,Küren!$A$9:$N$68,2),"")</f>
        <v/>
      </c>
      <c r="J23" s="118" t="str">
        <f>IF(R23&gt;0,VLOOKUP(R23,Küren!$A$9:$N$68,3) &amp; " " &amp; VLOOKUP(R23,Küren!$A$9:$N$68,2),"")</f>
        <v/>
      </c>
      <c r="K23" s="118" t="str">
        <f>IF(S23&gt;0,VLOOKUP(S23,Küren!$A$9:$N$68,3) &amp; " " &amp; VLOOKUP(S23,Küren!$A$9:$N$68,2),"")</f>
        <v/>
      </c>
      <c r="L23" s="118" t="str">
        <f>IF(T23&gt;0,VLOOKUP(T23,Küren!$A$9:$N$68,3) &amp; " " &amp; VLOOKUP(T23,Küren!$A$9:$N$68,2),"")</f>
        <v/>
      </c>
      <c r="M23">
        <f t="array" ref="M23">IFERROR(LARGE((Küren!$M$9:$M$68=$A23)*Küren!$A$9:$A$68,($D23)-M$5+1),0)</f>
        <v>0</v>
      </c>
      <c r="N23">
        <f t="array" ref="N23">IFERROR(LARGE((Küren!$M$9:$M$68=$A23)*Küren!$A$9:$A$68,($D23)-N$5+1),0)</f>
        <v>0</v>
      </c>
      <c r="O23">
        <f t="array" ref="O23">IFERROR(LARGE((Küren!$M$9:$M$68=$A23)*Küren!$A$9:$A$68,($D23)-O$5+1),0)</f>
        <v>0</v>
      </c>
      <c r="P23">
        <f t="array" ref="P23">IFERROR(LARGE((Küren!$M$9:$M$68=$A23)*Küren!$A$9:$A$68,($D23)-P$5+1),0)</f>
        <v>0</v>
      </c>
      <c r="Q23">
        <f t="array" ref="Q23">IFERROR(LARGE((Küren!$M$9:$M$68=$A23)*Küren!$A$9:$A$68,($D23)-Q$5+1),0)</f>
        <v>0</v>
      </c>
      <c r="R23">
        <f t="array" ref="R23">IFERROR(LARGE((Küren!$M$9:$M$68=$A23)*Küren!$A$9:$A$68,($D23)-R$5+1),0)</f>
        <v>0</v>
      </c>
      <c r="S23">
        <f t="array" ref="S23">IFERROR(LARGE((Küren!$M$9:$M$68=$A23)*Küren!$A$9:$A$68,($D23)-S$5+1),0)</f>
        <v>0</v>
      </c>
      <c r="T23">
        <f t="array" ref="T23">IFERROR(LARGE((Küren!$M$9:$M$68=$A23)*Küren!$A$9:$A$68,($D23)-T$5+1),0)</f>
        <v>0</v>
      </c>
    </row>
    <row r="24" spans="1:20" x14ac:dyDescent="0.25">
      <c r="A24" s="116" t="str">
        <f t="array" ref="A24">IFERROR(SMALL(Küren!$M$9:$M$68,(ROW($A$7)-6+SUM($D$6:D23))),"")</f>
        <v/>
      </c>
      <c r="B24" s="114"/>
      <c r="C24" s="117" t="str">
        <f>IFERROR(IF(M24&gt;0,MAX(VLOOKUP(M24,Küren!$A$9:$N$68,6),VLOOKUP(N24,Küren!$A$9:$N$68,6)),""),"")</f>
        <v/>
      </c>
      <c r="D24" s="116" t="str">
        <f>IF(ISNUMBER(A24),COUNTIF(Küren!$M$9:$M$68,Kleingruppe!A24),"")</f>
        <v/>
      </c>
      <c r="E24" s="118" t="str">
        <f>IF(M24&gt;0,VLOOKUP(M24,Küren!$A$9:$N$68,3) &amp; " " &amp; VLOOKUP(M24,Küren!$A$9:$N$68,2),"")</f>
        <v/>
      </c>
      <c r="F24" s="118" t="str">
        <f>IF(N24&gt;0,VLOOKUP(N24,Küren!$A$9:$N$68,3) &amp; " " &amp; VLOOKUP(N24,Küren!$A$9:$N$68,2),"")</f>
        <v/>
      </c>
      <c r="G24" s="118" t="str">
        <f>IF(O24&gt;0,VLOOKUP(O24,Küren!$A$9:$N$68,3) &amp; " " &amp; VLOOKUP(O24,Küren!$A$9:$N$68,2),"")</f>
        <v/>
      </c>
      <c r="H24" s="118" t="str">
        <f>IF(P24&gt;0,VLOOKUP(P24,Küren!$A$9:$N$68,3) &amp; " " &amp; VLOOKUP(P24,Küren!$A$9:$N$68,2),"")</f>
        <v/>
      </c>
      <c r="I24" s="118" t="str">
        <f>IF(Q24&gt;0,VLOOKUP(Q24,Küren!$A$9:$N$68,3) &amp; " " &amp; VLOOKUP(Q24,Küren!$A$9:$N$68,2),"")</f>
        <v/>
      </c>
      <c r="J24" s="118" t="str">
        <f>IF(R24&gt;0,VLOOKUP(R24,Küren!$A$9:$N$68,3) &amp; " " &amp; VLOOKUP(R24,Küren!$A$9:$N$68,2),"")</f>
        <v/>
      </c>
      <c r="K24" s="118" t="str">
        <f>IF(S24&gt;0,VLOOKUP(S24,Küren!$A$9:$N$68,3) &amp; " " &amp; VLOOKUP(S24,Küren!$A$9:$N$68,2),"")</f>
        <v/>
      </c>
      <c r="L24" s="118" t="str">
        <f>IF(T24&gt;0,VLOOKUP(T24,Küren!$A$9:$N$68,3) &amp; " " &amp; VLOOKUP(T24,Küren!$A$9:$N$68,2),"")</f>
        <v/>
      </c>
      <c r="M24">
        <f t="array" ref="M24">IFERROR(LARGE((Küren!$M$9:$M$68=$A24)*Küren!$A$9:$A$68,($D24)-M$5+1),0)</f>
        <v>0</v>
      </c>
      <c r="N24">
        <f t="array" ref="N24">IFERROR(LARGE((Küren!$M$9:$M$68=$A24)*Küren!$A$9:$A$68,($D24)-N$5+1),0)</f>
        <v>0</v>
      </c>
      <c r="O24">
        <f t="array" ref="O24">IFERROR(LARGE((Küren!$M$9:$M$68=$A24)*Küren!$A$9:$A$68,($D24)-O$5+1),0)</f>
        <v>0</v>
      </c>
      <c r="P24">
        <f t="array" ref="P24">IFERROR(LARGE((Küren!$M$9:$M$68=$A24)*Küren!$A$9:$A$68,($D24)-P$5+1),0)</f>
        <v>0</v>
      </c>
      <c r="Q24">
        <f t="array" ref="Q24">IFERROR(LARGE((Küren!$M$9:$M$68=$A24)*Küren!$A$9:$A$68,($D24)-Q$5+1),0)</f>
        <v>0</v>
      </c>
      <c r="R24">
        <f t="array" ref="R24">IFERROR(LARGE((Küren!$M$9:$M$68=$A24)*Küren!$A$9:$A$68,($D24)-R$5+1),0)</f>
        <v>0</v>
      </c>
      <c r="S24">
        <f t="array" ref="S24">IFERROR(LARGE((Küren!$M$9:$M$68=$A24)*Küren!$A$9:$A$68,($D24)-S$5+1),0)</f>
        <v>0</v>
      </c>
      <c r="T24">
        <f t="array" ref="T24">IFERROR(LARGE((Küren!$M$9:$M$68=$A24)*Küren!$A$9:$A$68,($D24)-T$5+1),0)</f>
        <v>0</v>
      </c>
    </row>
    <row r="25" spans="1:20" x14ac:dyDescent="0.25">
      <c r="A25" s="116" t="str">
        <f t="array" ref="A25">IFERROR(SMALL(Küren!$M$9:$M$68,(ROW($A$7)-6+SUM($D$6:D24))),"")</f>
        <v/>
      </c>
      <c r="B25" s="114"/>
      <c r="C25" s="117" t="str">
        <f>IFERROR(IF(M25&gt;0,MAX(VLOOKUP(M25,Küren!$A$9:$N$68,6),VLOOKUP(N25,Küren!$A$9:$N$68,6)),""),"")</f>
        <v/>
      </c>
      <c r="D25" s="116" t="str">
        <f>IF(ISNUMBER(A25),COUNTIF(Küren!$M$9:$M$68,Kleingruppe!A25),"")</f>
        <v/>
      </c>
      <c r="E25" s="118" t="str">
        <f>IF(M25&gt;0,VLOOKUP(M25,Küren!$A$9:$N$68,3) &amp; " " &amp; VLOOKUP(M25,Küren!$A$9:$N$68,2),"")</f>
        <v/>
      </c>
      <c r="F25" s="118" t="str">
        <f>IF(N25&gt;0,VLOOKUP(N25,Küren!$A$9:$N$68,3) &amp; " " &amp; VLOOKUP(N25,Küren!$A$9:$N$68,2),"")</f>
        <v/>
      </c>
      <c r="G25" s="118" t="str">
        <f>IF(O25&gt;0,VLOOKUP(O25,Küren!$A$9:$N$68,3) &amp; " " &amp; VLOOKUP(O25,Küren!$A$9:$N$68,2),"")</f>
        <v/>
      </c>
      <c r="H25" s="118" t="str">
        <f>IF(P25&gt;0,VLOOKUP(P25,Küren!$A$9:$N$68,3) &amp; " " &amp; VLOOKUP(P25,Küren!$A$9:$N$68,2),"")</f>
        <v/>
      </c>
      <c r="I25" s="118" t="str">
        <f>IF(Q25&gt;0,VLOOKUP(Q25,Küren!$A$9:$N$68,3) &amp; " " &amp; VLOOKUP(Q25,Küren!$A$9:$N$68,2),"")</f>
        <v/>
      </c>
      <c r="J25" s="118" t="str">
        <f>IF(R25&gt;0,VLOOKUP(R25,Küren!$A$9:$N$68,3) &amp; " " &amp; VLOOKUP(R25,Küren!$A$9:$N$68,2),"")</f>
        <v/>
      </c>
      <c r="K25" s="118" t="str">
        <f>IF(S25&gt;0,VLOOKUP(S25,Küren!$A$9:$N$68,3) &amp; " " &amp; VLOOKUP(S25,Küren!$A$9:$N$68,2),"")</f>
        <v/>
      </c>
      <c r="L25" s="118" t="str">
        <f>IF(T25&gt;0,VLOOKUP(T25,Küren!$A$9:$N$68,3) &amp; " " &amp; VLOOKUP(T25,Küren!$A$9:$N$68,2),"")</f>
        <v/>
      </c>
      <c r="M25">
        <f t="array" ref="M25">IFERROR(LARGE((Küren!$M$9:$M$68=$A25)*Küren!$A$9:$A$68,($D25)-M$5+1),0)</f>
        <v>0</v>
      </c>
      <c r="N25">
        <f t="array" ref="N25">IFERROR(LARGE((Küren!$M$9:$M$68=$A25)*Küren!$A$9:$A$68,($D25)-N$5+1),0)</f>
        <v>0</v>
      </c>
      <c r="O25">
        <f t="array" ref="O25">IFERROR(LARGE((Küren!$M$9:$M$68=$A25)*Küren!$A$9:$A$68,($D25)-O$5+1),0)</f>
        <v>0</v>
      </c>
      <c r="P25">
        <f t="array" ref="P25">IFERROR(LARGE((Küren!$M$9:$M$68=$A25)*Küren!$A$9:$A$68,($D25)-P$5+1),0)</f>
        <v>0</v>
      </c>
      <c r="Q25">
        <f t="array" ref="Q25">IFERROR(LARGE((Küren!$M$9:$M$68=$A25)*Küren!$A$9:$A$68,($D25)-Q$5+1),0)</f>
        <v>0</v>
      </c>
      <c r="R25">
        <f t="array" ref="R25">IFERROR(LARGE((Küren!$M$9:$M$68=$A25)*Küren!$A$9:$A$68,($D25)-R$5+1),0)</f>
        <v>0</v>
      </c>
      <c r="S25">
        <f t="array" ref="S25">IFERROR(LARGE((Küren!$M$9:$M$68=$A25)*Küren!$A$9:$A$68,($D25)-S$5+1),0)</f>
        <v>0</v>
      </c>
      <c r="T25">
        <f t="array" ref="T25">IFERROR(LARGE((Küren!$M$9:$M$68=$A25)*Küren!$A$9:$A$68,($D25)-T$5+1),0)</f>
        <v>0</v>
      </c>
    </row>
    <row r="26" spans="1:20" x14ac:dyDescent="0.25">
      <c r="A26" s="116" t="str">
        <f t="array" ref="A26">IFERROR(SMALL(Küren!$M$9:$M$68,(ROW($A$7)-6+SUM($D$6:D25))),"")</f>
        <v/>
      </c>
      <c r="B26" s="114"/>
      <c r="C26" s="117" t="str">
        <f>IFERROR(IF(M26&gt;0,MAX(VLOOKUP(M26,Küren!$A$9:$N$68,6),VLOOKUP(N26,Küren!$A$9:$N$68,6)),""),"")</f>
        <v/>
      </c>
      <c r="D26" s="116" t="str">
        <f>IF(ISNUMBER(A26),COUNTIF(Küren!$M$9:$M$68,Kleingruppe!A26),"")</f>
        <v/>
      </c>
      <c r="E26" s="118" t="str">
        <f>IF(M26&gt;0,VLOOKUP(M26,Küren!$A$9:$N$68,3) &amp; " " &amp; VLOOKUP(M26,Küren!$A$9:$N$68,2),"")</f>
        <v/>
      </c>
      <c r="F26" s="118" t="str">
        <f>IF(N26&gt;0,VLOOKUP(N26,Küren!$A$9:$N$68,3) &amp; " " &amp; VLOOKUP(N26,Küren!$A$9:$N$68,2),"")</f>
        <v/>
      </c>
      <c r="G26" s="118" t="str">
        <f>IF(O26&gt;0,VLOOKUP(O26,Küren!$A$9:$N$68,3) &amp; " " &amp; VLOOKUP(O26,Küren!$A$9:$N$68,2),"")</f>
        <v/>
      </c>
      <c r="H26" s="118" t="str">
        <f>IF(P26&gt;0,VLOOKUP(P26,Küren!$A$9:$N$68,3) &amp; " " &amp; VLOOKUP(P26,Küren!$A$9:$N$68,2),"")</f>
        <v/>
      </c>
      <c r="I26" s="118" t="str">
        <f>IF(Q26&gt;0,VLOOKUP(Q26,Küren!$A$9:$N$68,3) &amp; " " &amp; VLOOKUP(Q26,Küren!$A$9:$N$68,2),"")</f>
        <v/>
      </c>
      <c r="J26" s="118" t="str">
        <f>IF(R26&gt;0,VLOOKUP(R26,Küren!$A$9:$N$68,3) &amp; " " &amp; VLOOKUP(R26,Küren!$A$9:$N$68,2),"")</f>
        <v/>
      </c>
      <c r="K26" s="118" t="str">
        <f>IF(S26&gt;0,VLOOKUP(S26,Küren!$A$9:$N$68,3) &amp; " " &amp; VLOOKUP(S26,Küren!$A$9:$N$68,2),"")</f>
        <v/>
      </c>
      <c r="L26" s="118" t="str">
        <f>IF(T26&gt;0,VLOOKUP(T26,Küren!$A$9:$N$68,3) &amp; " " &amp; VLOOKUP(T26,Küren!$A$9:$N$68,2),"")</f>
        <v/>
      </c>
      <c r="M26">
        <f t="array" ref="M26">IFERROR(LARGE((Küren!$M$9:$M$68=$A26)*Küren!$A$9:$A$68,($D26)-M$5+1),0)</f>
        <v>0</v>
      </c>
      <c r="N26">
        <f t="array" ref="N26">IFERROR(LARGE((Küren!$M$9:$M$68=$A26)*Küren!$A$9:$A$68,($D26)-N$5+1),0)</f>
        <v>0</v>
      </c>
      <c r="O26">
        <f t="array" ref="O26">IFERROR(LARGE((Küren!$M$9:$M$68=$A26)*Küren!$A$9:$A$68,($D26)-O$5+1),0)</f>
        <v>0</v>
      </c>
      <c r="P26">
        <f t="array" ref="P26">IFERROR(LARGE((Küren!$M$9:$M$68=$A26)*Küren!$A$9:$A$68,($D26)-P$5+1),0)</f>
        <v>0</v>
      </c>
      <c r="Q26">
        <f t="array" ref="Q26">IFERROR(LARGE((Küren!$M$9:$M$68=$A26)*Küren!$A$9:$A$68,($D26)-Q$5+1),0)</f>
        <v>0</v>
      </c>
      <c r="R26">
        <f t="array" ref="R26">IFERROR(LARGE((Küren!$M$9:$M$68=$A26)*Küren!$A$9:$A$68,($D26)-R$5+1),0)</f>
        <v>0</v>
      </c>
      <c r="S26">
        <f t="array" ref="S26">IFERROR(LARGE((Küren!$M$9:$M$68=$A26)*Küren!$A$9:$A$68,($D26)-S$5+1),0)</f>
        <v>0</v>
      </c>
      <c r="T26">
        <f t="array" ref="T26">IFERROR(LARGE((Küren!$M$9:$M$68=$A26)*Küren!$A$9:$A$68,($D26)-T$5+1),0)</f>
        <v>0</v>
      </c>
    </row>
    <row r="27" spans="1:20" x14ac:dyDescent="0.25">
      <c r="A27" s="116" t="str">
        <f t="array" ref="A27">IFERROR(SMALL(Küren!$M$9:$M$68,(ROW($A$7)-6+SUM($D$6:D26))),"")</f>
        <v/>
      </c>
      <c r="B27" s="114"/>
      <c r="C27" s="117" t="str">
        <f>IFERROR(IF(M27&gt;0,MAX(VLOOKUP(M27,Küren!$A$9:$N$68,6),VLOOKUP(N27,Küren!$A$9:$N$68,6)),""),"")</f>
        <v/>
      </c>
      <c r="D27" s="116" t="str">
        <f>IF(ISNUMBER(A27),COUNTIF(Küren!$M$9:$M$68,Kleingruppe!A27),"")</f>
        <v/>
      </c>
      <c r="E27" s="118" t="str">
        <f>IF(M27&gt;0,VLOOKUP(M27,Küren!$A$9:$N$68,3) &amp; " " &amp; VLOOKUP(M27,Küren!$A$9:$N$68,2),"")</f>
        <v/>
      </c>
      <c r="F27" s="118" t="str">
        <f>IF(N27&gt;0,VLOOKUP(N27,Küren!$A$9:$N$68,3) &amp; " " &amp; VLOOKUP(N27,Küren!$A$9:$N$68,2),"")</f>
        <v/>
      </c>
      <c r="G27" s="118" t="str">
        <f>IF(O27&gt;0,VLOOKUP(O27,Küren!$A$9:$N$68,3) &amp; " " &amp; VLOOKUP(O27,Küren!$A$9:$N$68,2),"")</f>
        <v/>
      </c>
      <c r="H27" s="118" t="str">
        <f>IF(P27&gt;0,VLOOKUP(P27,Küren!$A$9:$N$68,3) &amp; " " &amp; VLOOKUP(P27,Küren!$A$9:$N$68,2),"")</f>
        <v/>
      </c>
      <c r="I27" s="118" t="str">
        <f>IF(Q27&gt;0,VLOOKUP(Q27,Küren!$A$9:$N$68,3) &amp; " " &amp; VLOOKUP(Q27,Küren!$A$9:$N$68,2),"")</f>
        <v/>
      </c>
      <c r="J27" s="118" t="str">
        <f>IF(R27&gt;0,VLOOKUP(R27,Küren!$A$9:$N$68,3) &amp; " " &amp; VLOOKUP(R27,Küren!$A$9:$N$68,2),"")</f>
        <v/>
      </c>
      <c r="K27" s="118" t="str">
        <f>IF(S27&gt;0,VLOOKUP(S27,Küren!$A$9:$N$68,3) &amp; " " &amp; VLOOKUP(S27,Küren!$A$9:$N$68,2),"")</f>
        <v/>
      </c>
      <c r="L27" s="118" t="str">
        <f>IF(T27&gt;0,VLOOKUP(T27,Küren!$A$9:$N$68,3) &amp; " " &amp; VLOOKUP(T27,Küren!$A$9:$N$68,2),"")</f>
        <v/>
      </c>
      <c r="M27">
        <f t="array" ref="M27">IFERROR(LARGE((Küren!$M$9:$M$68=$A27)*Küren!$A$9:$A$68,($D27)-M$5+1),0)</f>
        <v>0</v>
      </c>
      <c r="N27">
        <f t="array" ref="N27">IFERROR(LARGE((Küren!$M$9:$M$68=$A27)*Küren!$A$9:$A$68,($D27)-N$5+1),0)</f>
        <v>0</v>
      </c>
      <c r="O27">
        <f t="array" ref="O27">IFERROR(LARGE((Küren!$M$9:$M$68=$A27)*Küren!$A$9:$A$68,($D27)-O$5+1),0)</f>
        <v>0</v>
      </c>
      <c r="P27">
        <f t="array" ref="P27">IFERROR(LARGE((Küren!$M$9:$M$68=$A27)*Küren!$A$9:$A$68,($D27)-P$5+1),0)</f>
        <v>0</v>
      </c>
      <c r="Q27">
        <f t="array" ref="Q27">IFERROR(LARGE((Küren!$M$9:$M$68=$A27)*Küren!$A$9:$A$68,($D27)-Q$5+1),0)</f>
        <v>0</v>
      </c>
      <c r="R27">
        <f t="array" ref="R27">IFERROR(LARGE((Küren!$M$9:$M$68=$A27)*Küren!$A$9:$A$68,($D27)-R$5+1),0)</f>
        <v>0</v>
      </c>
      <c r="S27">
        <f t="array" ref="S27">IFERROR(LARGE((Küren!$M$9:$M$68=$A27)*Küren!$A$9:$A$68,($D27)-S$5+1),0)</f>
        <v>0</v>
      </c>
      <c r="T27">
        <f t="array" ref="T27">IFERROR(LARGE((Küren!$M$9:$M$68=$A27)*Küren!$A$9:$A$68,($D27)-T$5+1),0)</f>
        <v>0</v>
      </c>
    </row>
    <row r="28" spans="1:20" x14ac:dyDescent="0.25">
      <c r="A28" s="116" t="str">
        <f t="array" ref="A28">IFERROR(SMALL(Küren!$M$9:$M$68,(ROW($A$7)-6+SUM($D$6:D27))),"")</f>
        <v/>
      </c>
      <c r="B28" s="114"/>
      <c r="C28" s="117" t="str">
        <f>IFERROR(IF(M28&gt;0,MAX(VLOOKUP(M28,Küren!$A$9:$N$68,6),VLOOKUP(N28,Küren!$A$9:$N$68,6)),""),"")</f>
        <v/>
      </c>
      <c r="D28" s="116" t="str">
        <f>IF(ISNUMBER(A28),COUNTIF(Küren!$M$9:$M$68,Kleingruppe!A28),"")</f>
        <v/>
      </c>
      <c r="E28" s="118" t="str">
        <f>IF(M28&gt;0,VLOOKUP(M28,Küren!$A$9:$N$68,3) &amp; " " &amp; VLOOKUP(M28,Küren!$A$9:$N$68,2),"")</f>
        <v/>
      </c>
      <c r="F28" s="118" t="str">
        <f>IF(N28&gt;0,VLOOKUP(N28,Küren!$A$9:$N$68,3) &amp; " " &amp; VLOOKUP(N28,Küren!$A$9:$N$68,2),"")</f>
        <v/>
      </c>
      <c r="G28" s="118" t="str">
        <f>IF(O28&gt;0,VLOOKUP(O28,Küren!$A$9:$N$68,3) &amp; " " &amp; VLOOKUP(O28,Küren!$A$9:$N$68,2),"")</f>
        <v/>
      </c>
      <c r="H28" s="118" t="str">
        <f>IF(P28&gt;0,VLOOKUP(P28,Küren!$A$9:$N$68,3) &amp; " " &amp; VLOOKUP(P28,Küren!$A$9:$N$68,2),"")</f>
        <v/>
      </c>
      <c r="I28" s="118" t="str">
        <f>IF(Q28&gt;0,VLOOKUP(Q28,Küren!$A$9:$N$68,3) &amp; " " &amp; VLOOKUP(Q28,Küren!$A$9:$N$68,2),"")</f>
        <v/>
      </c>
      <c r="J28" s="118" t="str">
        <f>IF(R28&gt;0,VLOOKUP(R28,Küren!$A$9:$N$68,3) &amp; " " &amp; VLOOKUP(R28,Küren!$A$9:$N$68,2),"")</f>
        <v/>
      </c>
      <c r="K28" s="118" t="str">
        <f>IF(S28&gt;0,VLOOKUP(S28,Küren!$A$9:$N$68,3) &amp; " " &amp; VLOOKUP(S28,Küren!$A$9:$N$68,2),"")</f>
        <v/>
      </c>
      <c r="L28" s="118" t="str">
        <f>IF(T28&gt;0,VLOOKUP(T28,Küren!$A$9:$N$68,3) &amp; " " &amp; VLOOKUP(T28,Küren!$A$9:$N$68,2),"")</f>
        <v/>
      </c>
      <c r="M28">
        <f t="array" ref="M28">IFERROR(LARGE((Küren!$M$9:$M$68=$A28)*Küren!$A$9:$A$68,($D28)-M$5+1),0)</f>
        <v>0</v>
      </c>
      <c r="N28">
        <f t="array" ref="N28">IFERROR(LARGE((Küren!$M$9:$M$68=$A28)*Küren!$A$9:$A$68,($D28)-N$5+1),0)</f>
        <v>0</v>
      </c>
      <c r="O28">
        <f t="array" ref="O28">IFERROR(LARGE((Küren!$M$9:$M$68=$A28)*Küren!$A$9:$A$68,($D28)-O$5+1),0)</f>
        <v>0</v>
      </c>
      <c r="P28">
        <f t="array" ref="P28">IFERROR(LARGE((Küren!$M$9:$M$68=$A28)*Küren!$A$9:$A$68,($D28)-P$5+1),0)</f>
        <v>0</v>
      </c>
      <c r="Q28">
        <f t="array" ref="Q28">IFERROR(LARGE((Küren!$M$9:$M$68=$A28)*Küren!$A$9:$A$68,($D28)-Q$5+1),0)</f>
        <v>0</v>
      </c>
      <c r="R28">
        <f t="array" ref="R28">IFERROR(LARGE((Küren!$M$9:$M$68=$A28)*Küren!$A$9:$A$68,($D28)-R$5+1),0)</f>
        <v>0</v>
      </c>
      <c r="S28">
        <f t="array" ref="S28">IFERROR(LARGE((Küren!$M$9:$M$68=$A28)*Küren!$A$9:$A$68,($D28)-S$5+1),0)</f>
        <v>0</v>
      </c>
      <c r="T28">
        <f t="array" ref="T28">IFERROR(LARGE((Küren!$M$9:$M$68=$A28)*Küren!$A$9:$A$68,($D28)-T$5+1),0)</f>
        <v>0</v>
      </c>
    </row>
    <row r="29" spans="1:20" x14ac:dyDescent="0.25">
      <c r="A29" s="116" t="str">
        <f t="array" ref="A29">IFERROR(SMALL(Küren!$M$9:$M$68,(ROW($A$7)-6+SUM($D$6:D28))),"")</f>
        <v/>
      </c>
      <c r="B29" s="114"/>
      <c r="C29" s="117" t="str">
        <f>IFERROR(IF(M29&gt;0,MAX(VLOOKUP(M29,Küren!$A$9:$N$68,6),VLOOKUP(N29,Küren!$A$9:$N$68,6)),""),"")</f>
        <v/>
      </c>
      <c r="D29" s="116" t="str">
        <f>IF(ISNUMBER(A29),COUNTIF(Küren!$M$9:$M$68,Kleingruppe!A29),"")</f>
        <v/>
      </c>
      <c r="E29" s="118" t="str">
        <f>IF(M29&gt;0,VLOOKUP(M29,Küren!$A$9:$N$68,3) &amp; " " &amp; VLOOKUP(M29,Küren!$A$9:$N$68,2),"")</f>
        <v/>
      </c>
      <c r="F29" s="118" t="str">
        <f>IF(N29&gt;0,VLOOKUP(N29,Küren!$A$9:$N$68,3) &amp; " " &amp; VLOOKUP(N29,Küren!$A$9:$N$68,2),"")</f>
        <v/>
      </c>
      <c r="G29" s="118" t="str">
        <f>IF(O29&gt;0,VLOOKUP(O29,Küren!$A$9:$N$68,3) &amp; " " &amp; VLOOKUP(O29,Küren!$A$9:$N$68,2),"")</f>
        <v/>
      </c>
      <c r="H29" s="118" t="str">
        <f>IF(P29&gt;0,VLOOKUP(P29,Küren!$A$9:$N$68,3) &amp; " " &amp; VLOOKUP(P29,Küren!$A$9:$N$68,2),"")</f>
        <v/>
      </c>
      <c r="I29" s="118" t="str">
        <f>IF(Q29&gt;0,VLOOKUP(Q29,Küren!$A$9:$N$68,3) &amp; " " &amp; VLOOKUP(Q29,Küren!$A$9:$N$68,2),"")</f>
        <v/>
      </c>
      <c r="J29" s="118" t="str">
        <f>IF(R29&gt;0,VLOOKUP(R29,Küren!$A$9:$N$68,3) &amp; " " &amp; VLOOKUP(R29,Küren!$A$9:$N$68,2),"")</f>
        <v/>
      </c>
      <c r="K29" s="118" t="str">
        <f>IF(S29&gt;0,VLOOKUP(S29,Küren!$A$9:$N$68,3) &amp; " " &amp; VLOOKUP(S29,Küren!$A$9:$N$68,2),"")</f>
        <v/>
      </c>
      <c r="L29" s="118" t="str">
        <f>IF(T29&gt;0,VLOOKUP(T29,Küren!$A$9:$N$68,3) &amp; " " &amp; VLOOKUP(T29,Küren!$A$9:$N$68,2),"")</f>
        <v/>
      </c>
      <c r="M29">
        <f t="array" ref="M29">IFERROR(LARGE((Küren!$M$9:$M$68=$A29)*Küren!$A$9:$A$68,($D29)-M$5+1),0)</f>
        <v>0</v>
      </c>
      <c r="N29">
        <f t="array" ref="N29">IFERROR(LARGE((Küren!$M$9:$M$68=$A29)*Küren!$A$9:$A$68,($D29)-N$5+1),0)</f>
        <v>0</v>
      </c>
      <c r="O29">
        <f t="array" ref="O29">IFERROR(LARGE((Küren!$M$9:$M$68=$A29)*Küren!$A$9:$A$68,($D29)-O$5+1),0)</f>
        <v>0</v>
      </c>
      <c r="P29">
        <f t="array" ref="P29">IFERROR(LARGE((Küren!$M$9:$M$68=$A29)*Küren!$A$9:$A$68,($D29)-P$5+1),0)</f>
        <v>0</v>
      </c>
      <c r="Q29">
        <f t="array" ref="Q29">IFERROR(LARGE((Küren!$M$9:$M$68=$A29)*Küren!$A$9:$A$68,($D29)-Q$5+1),0)</f>
        <v>0</v>
      </c>
      <c r="R29">
        <f t="array" ref="R29">IFERROR(LARGE((Küren!$M$9:$M$68=$A29)*Küren!$A$9:$A$68,($D29)-R$5+1),0)</f>
        <v>0</v>
      </c>
      <c r="S29">
        <f t="array" ref="S29">IFERROR(LARGE((Küren!$M$9:$M$68=$A29)*Küren!$A$9:$A$68,($D29)-S$5+1),0)</f>
        <v>0</v>
      </c>
      <c r="T29">
        <f t="array" ref="T29">IFERROR(LARGE((Küren!$M$9:$M$68=$A29)*Küren!$A$9:$A$68,($D29)-T$5+1),0)</f>
        <v>0</v>
      </c>
    </row>
    <row r="30" spans="1:20" x14ac:dyDescent="0.25">
      <c r="A30" s="116" t="str">
        <f t="array" ref="A30">IFERROR(SMALL(Küren!$M$9:$M$68,(ROW($A$7)-6+SUM($D$6:D29))),"")</f>
        <v/>
      </c>
      <c r="B30" s="114"/>
      <c r="C30" s="117" t="str">
        <f>IFERROR(IF(M30&gt;0,MAX(VLOOKUP(M30,Küren!$A$9:$N$68,6),VLOOKUP(N30,Küren!$A$9:$N$68,6)),""),"")</f>
        <v/>
      </c>
      <c r="D30" s="116" t="str">
        <f>IF(ISNUMBER(A30),COUNTIF(Küren!$M$9:$M$68,Kleingruppe!A30),"")</f>
        <v/>
      </c>
      <c r="E30" s="118" t="str">
        <f>IF(M30&gt;0,VLOOKUP(M30,Küren!$A$9:$N$68,3) &amp; " " &amp; VLOOKUP(M30,Küren!$A$9:$N$68,2),"")</f>
        <v/>
      </c>
      <c r="F30" s="118" t="str">
        <f>IF(N30&gt;0,VLOOKUP(N30,Küren!$A$9:$N$68,3) &amp; " " &amp; VLOOKUP(N30,Küren!$A$9:$N$68,2),"")</f>
        <v/>
      </c>
      <c r="G30" s="118" t="str">
        <f>IF(O30&gt;0,VLOOKUP(O30,Küren!$A$9:$N$68,3) &amp; " " &amp; VLOOKUP(O30,Küren!$A$9:$N$68,2),"")</f>
        <v/>
      </c>
      <c r="H30" s="118" t="str">
        <f>IF(P30&gt;0,VLOOKUP(P30,Küren!$A$9:$N$68,3) &amp; " " &amp; VLOOKUP(P30,Küren!$A$9:$N$68,2),"")</f>
        <v/>
      </c>
      <c r="I30" s="118" t="str">
        <f>IF(Q30&gt;0,VLOOKUP(Q30,Küren!$A$9:$N$68,3) &amp; " " &amp; VLOOKUP(Q30,Küren!$A$9:$N$68,2),"")</f>
        <v/>
      </c>
      <c r="J30" s="118" t="str">
        <f>IF(R30&gt;0,VLOOKUP(R30,Küren!$A$9:$N$68,3) &amp; " " &amp; VLOOKUP(R30,Küren!$A$9:$N$68,2),"")</f>
        <v/>
      </c>
      <c r="K30" s="118" t="str">
        <f>IF(S30&gt;0,VLOOKUP(S30,Küren!$A$9:$N$68,3) &amp; " " &amp; VLOOKUP(S30,Küren!$A$9:$N$68,2),"")</f>
        <v/>
      </c>
      <c r="L30" s="118" t="str">
        <f>IF(T30&gt;0,VLOOKUP(T30,Küren!$A$9:$N$68,3) &amp; " " &amp; VLOOKUP(T30,Küren!$A$9:$N$68,2),"")</f>
        <v/>
      </c>
      <c r="M30">
        <f t="array" ref="M30">IFERROR(LARGE((Küren!$M$9:$M$68=$A30)*Küren!$A$9:$A$68,($D30)-M$5+1),0)</f>
        <v>0</v>
      </c>
      <c r="N30">
        <f t="array" ref="N30">IFERROR(LARGE((Küren!$M$9:$M$68=$A30)*Küren!$A$9:$A$68,($D30)-N$5+1),0)</f>
        <v>0</v>
      </c>
      <c r="O30">
        <f t="array" ref="O30">IFERROR(LARGE((Küren!$M$9:$M$68=$A30)*Küren!$A$9:$A$68,($D30)-O$5+1),0)</f>
        <v>0</v>
      </c>
      <c r="P30">
        <f t="array" ref="P30">IFERROR(LARGE((Küren!$M$9:$M$68=$A30)*Küren!$A$9:$A$68,($D30)-P$5+1),0)</f>
        <v>0</v>
      </c>
      <c r="Q30">
        <f t="array" ref="Q30">IFERROR(LARGE((Küren!$M$9:$M$68=$A30)*Küren!$A$9:$A$68,($D30)-Q$5+1),0)</f>
        <v>0</v>
      </c>
      <c r="R30">
        <f t="array" ref="R30">IFERROR(LARGE((Küren!$M$9:$M$68=$A30)*Küren!$A$9:$A$68,($D30)-R$5+1),0)</f>
        <v>0</v>
      </c>
      <c r="S30">
        <f t="array" ref="S30">IFERROR(LARGE((Küren!$M$9:$M$68=$A30)*Küren!$A$9:$A$68,($D30)-S$5+1),0)</f>
        <v>0</v>
      </c>
      <c r="T30">
        <f t="array" ref="T30">IFERROR(LARGE((Küren!$M$9:$M$68=$A30)*Küren!$A$9:$A$68,($D30)-T$5+1),0)</f>
        <v>0</v>
      </c>
    </row>
  </sheetData>
  <sheetProtection sheet="1" objects="1" scenarios="1" selectLockedCells="1"/>
  <mergeCells count="3">
    <mergeCell ref="A1:E1"/>
    <mergeCell ref="A2:E2"/>
    <mergeCell ref="C4:R4"/>
  </mergeCells>
  <conditionalFormatting sqref="A7:A30 D7:D30">
    <cfRule type="cellIs" dxfId="6" priority="1" operator="equal">
      <formula>0</formula>
    </cfRule>
  </conditionalFormatting>
  <conditionalFormatting sqref="C7:C30">
    <cfRule type="cellIs" dxfId="5" priority="2" operator="equal">
      <formula>118</formula>
    </cfRule>
    <cfRule type="cellIs" dxfId="4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headerFooter>
    <oddFooter>&amp;LSSV Zuffenhausen&amp;C
Anmeldung.SET(at)Klopstockstrasse.de&amp;R&amp;A / 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Z30"/>
  <sheetViews>
    <sheetView zoomScaleNormal="100" workbookViewId="0">
      <pane xSplit="3" ySplit="6" topLeftCell="D7" activePane="bottomRight" state="frozen"/>
      <selection activeCell="C6" sqref="C6"/>
      <selection pane="topRight" activeCell="C6" sqref="C6"/>
      <selection pane="bottomLeft" activeCell="C6" sqref="C6"/>
      <selection pane="bottomRight" activeCell="B7" sqref="B7"/>
    </sheetView>
  </sheetViews>
  <sheetFormatPr baseColWidth="10" defaultColWidth="11.42578125" defaultRowHeight="15" x14ac:dyDescent="0.25"/>
  <cols>
    <col min="1" max="1" width="10" style="10" customWidth="1"/>
    <col min="2" max="2" width="60.7109375" style="10" customWidth="1"/>
    <col min="3" max="3" width="0.140625" hidden="1" customWidth="1"/>
    <col min="4" max="4" width="9" customWidth="1"/>
    <col min="5" max="5" width="18.85546875" customWidth="1"/>
    <col min="6" max="6" width="18.5703125" bestFit="1" customWidth="1"/>
    <col min="7" max="11" width="20.28515625" customWidth="1"/>
    <col min="12" max="12" width="20.28515625" style="51" customWidth="1"/>
    <col min="13" max="13" width="18.85546875" customWidth="1"/>
    <col min="14" max="14" width="18.5703125" bestFit="1" customWidth="1"/>
    <col min="15" max="19" width="20.28515625" customWidth="1"/>
    <col min="20" max="20" width="20.28515625" style="51" customWidth="1"/>
    <col min="21" max="21" width="18.85546875" customWidth="1"/>
    <col min="22" max="22" width="18.5703125" bestFit="1" customWidth="1"/>
    <col min="23" max="27" width="20.28515625" customWidth="1"/>
    <col min="28" max="28" width="20.28515625" style="51" customWidth="1"/>
    <col min="29" max="29" width="6" style="54" hidden="1" customWidth="1"/>
    <col min="30" max="30" width="5.85546875" style="66" hidden="1" customWidth="1"/>
    <col min="31" max="34" width="5.85546875" hidden="1" customWidth="1"/>
    <col min="35" max="35" width="5.85546875" style="51" hidden="1" customWidth="1"/>
    <col min="36" max="36" width="5.85546875" hidden="1" customWidth="1"/>
    <col min="37" max="37" width="6" style="54" hidden="1" customWidth="1"/>
    <col min="38" max="38" width="5.85546875" style="66" hidden="1" customWidth="1"/>
    <col min="39" max="42" width="5.85546875" hidden="1" customWidth="1"/>
    <col min="43" max="43" width="5.85546875" style="51" hidden="1" customWidth="1"/>
    <col min="44" max="44" width="5.85546875" hidden="1" customWidth="1"/>
    <col min="45" max="45" width="6" style="54" hidden="1" customWidth="1"/>
    <col min="46" max="46" width="5.85546875" style="66" hidden="1" customWidth="1"/>
    <col min="47" max="50" width="5.85546875" hidden="1" customWidth="1"/>
    <col min="51" max="51" width="5.85546875" style="51" hidden="1" customWidth="1"/>
    <col min="52" max="52" width="5.85546875" hidden="1" customWidth="1"/>
  </cols>
  <sheetData>
    <row r="1" spans="1:52" s="81" customFormat="1" ht="22.5" customHeight="1" x14ac:dyDescent="0.45">
      <c r="A1" s="182" t="str">
        <f>'allg. Daten'!A1</f>
        <v>15. Schwäbischer Einradtag</v>
      </c>
      <c r="B1" s="182"/>
      <c r="C1" s="183"/>
      <c r="D1" s="183"/>
      <c r="E1" s="183"/>
      <c r="F1" s="82"/>
      <c r="G1" s="82"/>
      <c r="H1" s="82"/>
      <c r="I1" s="82"/>
      <c r="J1" s="82"/>
      <c r="K1" s="82"/>
      <c r="L1" s="81" t="s">
        <v>110</v>
      </c>
      <c r="N1" s="82"/>
      <c r="O1" s="82"/>
      <c r="P1" s="82"/>
      <c r="Q1" s="82"/>
      <c r="R1" s="82"/>
      <c r="S1" s="82"/>
      <c r="T1" s="81" t="s">
        <v>110</v>
      </c>
      <c r="V1" s="82"/>
      <c r="W1" s="82"/>
      <c r="X1" s="82"/>
      <c r="Y1" s="82"/>
      <c r="Z1" s="82"/>
      <c r="AA1" s="82"/>
      <c r="AB1" s="81" t="s">
        <v>110</v>
      </c>
      <c r="AC1" s="83"/>
      <c r="AK1" s="83"/>
      <c r="AS1" s="83"/>
    </row>
    <row r="2" spans="1:52" s="81" customFormat="1" ht="22.5" customHeight="1" x14ac:dyDescent="0.45">
      <c r="A2" s="184" t="str">
        <f>'allg. Daten'!B2</f>
        <v>29.- 30.03.2025</v>
      </c>
      <c r="B2" s="184"/>
      <c r="C2" s="184"/>
      <c r="D2" s="184"/>
      <c r="E2" s="184"/>
      <c r="F2" s="79"/>
      <c r="G2" s="79"/>
      <c r="H2" s="79"/>
      <c r="I2" s="79"/>
      <c r="J2" s="79"/>
      <c r="K2" s="79"/>
      <c r="N2" s="79"/>
      <c r="O2" s="79"/>
      <c r="P2" s="79"/>
      <c r="Q2" s="79"/>
      <c r="R2" s="79"/>
      <c r="S2" s="79"/>
      <c r="V2" s="79"/>
      <c r="W2" s="79"/>
      <c r="X2" s="79"/>
      <c r="Y2" s="79"/>
      <c r="Z2" s="79"/>
      <c r="AA2" s="79"/>
      <c r="AC2" s="83"/>
      <c r="AK2" s="83"/>
      <c r="AS2" s="83"/>
    </row>
    <row r="3" spans="1:52" s="50" customFormat="1" ht="9.9499999999999993" customHeight="1" x14ac:dyDescent="0.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64"/>
      <c r="AE3" s="53"/>
      <c r="AF3" s="53"/>
      <c r="AG3" s="53"/>
      <c r="AH3" s="53"/>
      <c r="AI3" s="51"/>
      <c r="AJ3"/>
      <c r="AK3" s="53"/>
      <c r="AL3" s="64"/>
      <c r="AM3" s="53"/>
      <c r="AN3" s="53"/>
      <c r="AO3" s="53"/>
      <c r="AP3" s="53"/>
      <c r="AQ3" s="51"/>
      <c r="AR3"/>
      <c r="AS3" s="53"/>
      <c r="AT3" s="64"/>
      <c r="AU3" s="53"/>
      <c r="AV3" s="53"/>
      <c r="AW3" s="53"/>
      <c r="AX3" s="53"/>
      <c r="AY3" s="51"/>
      <c r="AZ3"/>
    </row>
    <row r="4" spans="1:52" s="50" customFormat="1" ht="38.1" customHeight="1" x14ac:dyDescent="0.35">
      <c r="A4" s="68" t="s">
        <v>20</v>
      </c>
      <c r="B4" s="68"/>
      <c r="C4" s="173" t="str">
        <f>'allg. Daten'!C6</f>
        <v>Verein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51"/>
      <c r="AJ4"/>
      <c r="AK4"/>
      <c r="AL4"/>
      <c r="AM4"/>
      <c r="AN4"/>
      <c r="AO4"/>
      <c r="AP4"/>
      <c r="AQ4" s="51"/>
      <c r="AR4"/>
      <c r="AY4" s="51"/>
      <c r="AZ4"/>
    </row>
    <row r="5" spans="1:52" s="50" customFormat="1" ht="18" customHeight="1" x14ac:dyDescent="0.35">
      <c r="A5" s="67"/>
      <c r="B5" s="67"/>
      <c r="C5" s="6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>
        <v>1</v>
      </c>
      <c r="AD5">
        <v>2</v>
      </c>
      <c r="AE5">
        <v>3</v>
      </c>
      <c r="AF5">
        <v>4</v>
      </c>
      <c r="AG5">
        <v>5</v>
      </c>
      <c r="AH5">
        <v>6</v>
      </c>
      <c r="AI5">
        <v>7</v>
      </c>
      <c r="AJ5">
        <v>8</v>
      </c>
      <c r="AK5">
        <v>9</v>
      </c>
      <c r="AL5">
        <v>10</v>
      </c>
      <c r="AM5">
        <v>11</v>
      </c>
      <c r="AN5">
        <v>12</v>
      </c>
      <c r="AO5">
        <v>13</v>
      </c>
      <c r="AP5">
        <v>14</v>
      </c>
      <c r="AQ5">
        <v>15</v>
      </c>
      <c r="AR5">
        <v>16</v>
      </c>
      <c r="AS5">
        <v>17</v>
      </c>
      <c r="AT5">
        <v>18</v>
      </c>
      <c r="AU5">
        <v>19</v>
      </c>
      <c r="AV5">
        <v>20</v>
      </c>
      <c r="AW5">
        <v>21</v>
      </c>
      <c r="AX5">
        <v>22</v>
      </c>
      <c r="AY5">
        <v>23</v>
      </c>
      <c r="AZ5">
        <v>24</v>
      </c>
    </row>
    <row r="6" spans="1:52" ht="37.5" customHeight="1" x14ac:dyDescent="0.25">
      <c r="A6" s="49" t="s">
        <v>97</v>
      </c>
      <c r="B6" s="49" t="s">
        <v>168</v>
      </c>
      <c r="C6" s="65"/>
      <c r="D6" s="49" t="s">
        <v>96</v>
      </c>
      <c r="E6" s="49" t="s">
        <v>91</v>
      </c>
      <c r="F6" s="49" t="s">
        <v>92</v>
      </c>
      <c r="G6" s="49" t="s">
        <v>98</v>
      </c>
      <c r="H6" s="49" t="s">
        <v>99</v>
      </c>
      <c r="I6" s="49" t="s">
        <v>100</v>
      </c>
      <c r="J6" s="49" t="s">
        <v>101</v>
      </c>
      <c r="K6" s="49" t="s">
        <v>102</v>
      </c>
      <c r="L6" s="49" t="s">
        <v>103</v>
      </c>
      <c r="M6" s="49" t="s">
        <v>129</v>
      </c>
      <c r="N6" s="49" t="s">
        <v>130</v>
      </c>
      <c r="O6" s="49" t="s">
        <v>131</v>
      </c>
      <c r="P6" s="49" t="s">
        <v>132</v>
      </c>
      <c r="Q6" s="49" t="s">
        <v>133</v>
      </c>
      <c r="R6" s="49" t="s">
        <v>134</v>
      </c>
      <c r="S6" s="49" t="s">
        <v>135</v>
      </c>
      <c r="T6" s="49" t="s">
        <v>136</v>
      </c>
      <c r="U6" s="49" t="s">
        <v>137</v>
      </c>
      <c r="V6" s="49" t="s">
        <v>138</v>
      </c>
      <c r="W6" s="49" t="s">
        <v>139</v>
      </c>
      <c r="X6" s="49" t="s">
        <v>140</v>
      </c>
      <c r="Y6" s="49" t="s">
        <v>141</v>
      </c>
      <c r="Z6" s="49" t="s">
        <v>142</v>
      </c>
      <c r="AA6" s="49" t="s">
        <v>143</v>
      </c>
      <c r="AB6" s="49" t="s">
        <v>144</v>
      </c>
      <c r="AC6" s="15" t="s">
        <v>93</v>
      </c>
      <c r="AD6" s="15" t="s">
        <v>94</v>
      </c>
      <c r="AE6" s="15" t="s">
        <v>104</v>
      </c>
      <c r="AF6" s="15" t="s">
        <v>105</v>
      </c>
      <c r="AG6" s="15" t="s">
        <v>106</v>
      </c>
      <c r="AH6" s="15" t="s">
        <v>107</v>
      </c>
      <c r="AI6" s="15" t="s">
        <v>108</v>
      </c>
      <c r="AJ6" s="15" t="s">
        <v>109</v>
      </c>
      <c r="AK6" s="15" t="s">
        <v>113</v>
      </c>
      <c r="AL6" s="15" t="s">
        <v>114</v>
      </c>
      <c r="AM6" s="15" t="s">
        <v>115</v>
      </c>
      <c r="AN6" s="15" t="s">
        <v>116</v>
      </c>
      <c r="AO6" s="15" t="s">
        <v>117</v>
      </c>
      <c r="AP6" s="15" t="s">
        <v>118</v>
      </c>
      <c r="AQ6" s="15" t="s">
        <v>119</v>
      </c>
      <c r="AR6" s="15" t="s">
        <v>120</v>
      </c>
      <c r="AS6" s="15" t="s">
        <v>121</v>
      </c>
      <c r="AT6" s="15" t="s">
        <v>122</v>
      </c>
      <c r="AU6" s="15" t="s">
        <v>123</v>
      </c>
      <c r="AV6" s="15" t="s">
        <v>124</v>
      </c>
      <c r="AW6" s="15" t="s">
        <v>125</v>
      </c>
      <c r="AX6" s="15" t="s">
        <v>126</v>
      </c>
      <c r="AY6" s="15" t="s">
        <v>127</v>
      </c>
      <c r="AZ6" s="15" t="s">
        <v>128</v>
      </c>
    </row>
    <row r="7" spans="1:52" ht="20.100000000000001" customHeight="1" x14ac:dyDescent="0.25">
      <c r="A7" s="116" t="str">
        <f t="array" ref="A7">IFERROR(SMALL(Küren!$N$9:$N$68,(ROW($A$7)-6+SUM($D$6:D6))),"")</f>
        <v/>
      </c>
      <c r="B7" s="114"/>
      <c r="C7" s="117"/>
      <c r="D7" s="116" t="str">
        <f>IF(ISNUMBER(A7),COUNTIF(Küren!$N$9:$N$68,A7),"")</f>
        <v/>
      </c>
      <c r="E7" s="118" t="str">
        <f>IF(AC7&gt;0,VLOOKUP(AC7,Küren!$A$9:$N$68,3) &amp; " " &amp; VLOOKUP(AC7,Küren!$A$9:$N$68,2),"")</f>
        <v/>
      </c>
      <c r="F7" s="118" t="str">
        <f>IF(AD7&gt;0,VLOOKUP(AD7,Küren!$A$9:$N$68,3) &amp; " " &amp; VLOOKUP(AD7,Küren!$A$9:$N$68,2),"")</f>
        <v/>
      </c>
      <c r="G7" s="118" t="str">
        <f>IF(AE7&gt;0,VLOOKUP(AE7,Küren!$A$9:$N$68,3) &amp; " " &amp; VLOOKUP(AE7,Küren!$A$9:$N$68,2),"")</f>
        <v/>
      </c>
      <c r="H7" s="118" t="str">
        <f>IF(AF7&gt;0,VLOOKUP(AF7,Küren!$A$9:$N$68,3) &amp; " " &amp; VLOOKUP(AF7,Küren!$A$9:$N$68,2),"")</f>
        <v/>
      </c>
      <c r="I7" s="118" t="str">
        <f>IF(AG7&gt;0,VLOOKUP(AG7,Küren!$A$9:$N$68,3) &amp; " " &amp; VLOOKUP(AG7,Küren!$A$9:$N$68,2),"")</f>
        <v/>
      </c>
      <c r="J7" s="118" t="str">
        <f>IF(AH7&gt;0,VLOOKUP(AH7,Küren!$A$9:$N$68,3) &amp; " " &amp; VLOOKUP(AH7,Küren!$A$9:$N$68,2),"")</f>
        <v/>
      </c>
      <c r="K7" s="118" t="str">
        <f>IF(AI7&gt;0,VLOOKUP(AI7,Küren!$A$9:$N$68,3) &amp; " " &amp; VLOOKUP(AI7,Küren!$A$9:$N$68,2),"")</f>
        <v/>
      </c>
      <c r="L7" s="118" t="str">
        <f>IF(AJ7&gt;0,VLOOKUP(AJ7,Küren!$A$9:$N$68,3) &amp; " " &amp; VLOOKUP(AJ7,Küren!$A$9:$N$68,2),"")</f>
        <v/>
      </c>
      <c r="M7" s="118" t="str">
        <f>IF(AK7&gt;0,VLOOKUP(AK7,Küren!$A$9:$N$68,3) &amp; " " &amp; VLOOKUP(AK7,Küren!$A$9:$N$68,2),"")</f>
        <v/>
      </c>
      <c r="N7" s="118" t="str">
        <f>IF(AL7&gt;0,VLOOKUP(AL7,Küren!$A$9:$N$68,3) &amp; " " &amp; VLOOKUP(AL7,Küren!$A$9:$N$68,2),"")</f>
        <v/>
      </c>
      <c r="O7" s="118" t="str">
        <f>IF(AM7&gt;0,VLOOKUP(AM7,Küren!$A$9:$N$68,3) &amp; " " &amp; VLOOKUP(AM7,Küren!$A$9:$N$68,2),"")</f>
        <v/>
      </c>
      <c r="P7" s="118" t="str">
        <f>IF(AN7&gt;0,VLOOKUP(AN7,Küren!$A$9:$N$68,3) &amp; " " &amp; VLOOKUP(AN7,Küren!$A$9:$N$68,2),"")</f>
        <v/>
      </c>
      <c r="Q7" s="118" t="str">
        <f>IF(AO7&gt;0,VLOOKUP(AO7,Küren!$A$9:$N$68,3) &amp; " " &amp; VLOOKUP(AO7,Küren!$A$9:$N$68,2),"")</f>
        <v/>
      </c>
      <c r="R7" s="118" t="str">
        <f>IF(AP7&gt;0,VLOOKUP(AP7,Küren!$A$9:$N$68,3) &amp; " " &amp; VLOOKUP(AP7,Küren!$A$9:$N$68,2),"")</f>
        <v/>
      </c>
      <c r="S7" s="118" t="str">
        <f>IF(AQ7&gt;0,VLOOKUP(AQ7,Küren!$A$9:$N$68,3) &amp; " " &amp; VLOOKUP(AQ7,Küren!$A$9:$N$68,2),"")</f>
        <v/>
      </c>
      <c r="T7" s="118" t="str">
        <f>IF(AR7&gt;0,VLOOKUP(AR7,Küren!$A$9:$N$68,3) &amp; " " &amp; VLOOKUP(AR7,Küren!$A$9:$N$68,2),"")</f>
        <v/>
      </c>
      <c r="U7" s="118" t="str">
        <f>IF(AS7&gt;0,VLOOKUP(AS7,Küren!$A$9:$N$68,3) &amp; " " &amp; VLOOKUP(AS7,Küren!$A$9:$N$68,2),"")</f>
        <v/>
      </c>
      <c r="V7" s="118" t="str">
        <f>IF(AT7&gt;0,VLOOKUP(AT7,Küren!$A$9:$N$68,3) &amp; " " &amp; VLOOKUP(AT7,Küren!$A$9:$N$68,2),"")</f>
        <v/>
      </c>
      <c r="W7" s="118" t="str">
        <f>IF(AU7&gt;0,VLOOKUP(AU7,Küren!$A$9:$N$68,3) &amp; " " &amp; VLOOKUP(AU7,Küren!$A$9:$N$68,2),"")</f>
        <v/>
      </c>
      <c r="X7" s="118" t="str">
        <f>IF(AV7&gt;0,VLOOKUP(AV7,Küren!$A$9:$N$68,3) &amp; " " &amp; VLOOKUP(AV7,Küren!$A$9:$N$68,2),"")</f>
        <v/>
      </c>
      <c r="Y7" s="118" t="str">
        <f>IF(AW7&gt;0,VLOOKUP(AW7,Küren!$A$9:$N$68,3) &amp; " " &amp; VLOOKUP(AW7,Küren!$A$9:$N$68,2),"")</f>
        <v/>
      </c>
      <c r="Z7" s="118" t="str">
        <f>IF(AX7&gt;0,VLOOKUP(AX7,Küren!$A$9:$N$68,3) &amp; " " &amp; VLOOKUP(AX7,Küren!$A$9:$N$68,2),"")</f>
        <v/>
      </c>
      <c r="AA7" s="118" t="str">
        <f>IF(AY7&gt;0,VLOOKUP(AY7,Küren!$A$9:$N$68,3) &amp; " " &amp; VLOOKUP(AY7,Küren!$A$9:$N$68,2),"")</f>
        <v/>
      </c>
      <c r="AB7" s="118" t="str">
        <f>IF(AZ7&gt;0,VLOOKUP(AZ7,Küren!$A$9:$N$68,3) &amp; " " &amp; VLOOKUP(AZ7,Küren!$A$9:$N$68,2),"")</f>
        <v/>
      </c>
      <c r="AC7">
        <f t="array" ref="AC7">IFERROR(LARGE((Küren!$N$9:$N$68=$A7)*Küren!$A$9:$A$68,($D7)-AC$5+1),0)</f>
        <v>0</v>
      </c>
      <c r="AD7">
        <f t="array" ref="AD7">IFERROR(LARGE((Küren!$N$9:$N$68=$A7)*Küren!$A$9:$A$68,($D7)-AD$5+1),0)</f>
        <v>0</v>
      </c>
      <c r="AE7">
        <f t="array" ref="AE7">IFERROR(LARGE((Küren!$N$9:$N$68=$A7)*Küren!$A$9:$A$68,($D7)-AE$5+1),0)</f>
        <v>0</v>
      </c>
      <c r="AF7">
        <f t="array" ref="AF7">IFERROR(LARGE((Küren!$N$9:$N$68=$A7)*Küren!$A$9:$A$68,($D7)-AF$5+1),0)</f>
        <v>0</v>
      </c>
      <c r="AG7">
        <f t="array" ref="AG7">IFERROR(LARGE((Küren!$N$9:$N$68=$A7)*Küren!$A$9:$A$68,($D7)-AG$5+1),0)</f>
        <v>0</v>
      </c>
      <c r="AH7">
        <f t="array" ref="AH7">IFERROR(LARGE((Küren!$N$9:$N$68=$A7)*Küren!$A$9:$A$68,($D7)-AH$5+1),0)</f>
        <v>0</v>
      </c>
      <c r="AI7">
        <f t="array" ref="AI7">IFERROR(LARGE((Küren!$N$9:$N$68=$A7)*Küren!$A$9:$A$68,($D7)-AI$5+1),0)</f>
        <v>0</v>
      </c>
      <c r="AJ7">
        <f t="array" ref="AJ7">IFERROR(LARGE((Küren!$N$9:$N$68=$A7)*Küren!$A$9:$A$68,($D7)-AJ$5+1),0)</f>
        <v>0</v>
      </c>
      <c r="AK7">
        <f t="array" ref="AK7">IFERROR(LARGE((Küren!$N$9:$N$68=$A7)*Küren!$A$9:$A$68,($D7)-AK$5+1),0)</f>
        <v>0</v>
      </c>
      <c r="AL7">
        <f t="array" ref="AL7">IFERROR(LARGE((Küren!$N$9:$N$68=$A7)*Küren!$A$9:$A$68,($D7)-AL$5+1),0)</f>
        <v>0</v>
      </c>
      <c r="AM7">
        <f t="array" ref="AM7">IFERROR(LARGE((Küren!$N$9:$N$68=$A7)*Küren!$A$9:$A$68,($D7)-AM$5+1),0)</f>
        <v>0</v>
      </c>
      <c r="AN7">
        <f t="array" ref="AN7">IFERROR(LARGE((Küren!$N$9:$N$68=$A7)*Küren!$A$9:$A$68,($D7)-AN$5+1),0)</f>
        <v>0</v>
      </c>
      <c r="AO7">
        <f t="array" ref="AO7">IFERROR(LARGE((Küren!$N$9:$N$68=$A7)*Küren!$A$9:$A$68,($D7)-AO$5+1),0)</f>
        <v>0</v>
      </c>
      <c r="AP7">
        <f t="array" ref="AP7">IFERROR(LARGE((Küren!$N$9:$N$68=$A7)*Küren!$A$9:$A$68,($D7)-AP$5+1),0)</f>
        <v>0</v>
      </c>
      <c r="AQ7">
        <f t="array" ref="AQ7">IFERROR(LARGE((Küren!$N$9:$N$68=$A7)*Küren!$A$9:$A$68,($D7)-AQ$5+1),0)</f>
        <v>0</v>
      </c>
      <c r="AR7">
        <f t="array" ref="AR7">IFERROR(LARGE((Küren!$N$9:$N$68=$A7)*Küren!$A$9:$A$68,($D7)-AR$5+1),0)</f>
        <v>0</v>
      </c>
      <c r="AS7">
        <f t="array" ref="AS7">IFERROR(LARGE((Küren!$N$9:$N$68=$A7)*Küren!$A$9:$A$68,($D7)-AS$5+1),0)</f>
        <v>0</v>
      </c>
      <c r="AT7">
        <f t="array" ref="AT7">IFERROR(LARGE((Küren!$N$9:$N$68=$A7)*Küren!$A$9:$A$68,($D7)-AT$5+1),0)</f>
        <v>0</v>
      </c>
      <c r="AU7">
        <f t="array" ref="AU7">IFERROR(LARGE((Küren!$N$9:$N$68=$A7)*Küren!$A$9:$A$68,($D7)-AU$5+1),0)</f>
        <v>0</v>
      </c>
      <c r="AV7">
        <f t="array" ref="AV7">IFERROR(LARGE((Küren!$N$9:$N$68=$A7)*Küren!$A$9:$A$68,($D7)-AV$5+1),0)</f>
        <v>0</v>
      </c>
      <c r="AW7">
        <f t="array" ref="AW7">IFERROR(LARGE((Küren!$N$9:$N$68=$A7)*Küren!$A$9:$A$68,($D7)-AW$5+1),0)</f>
        <v>0</v>
      </c>
      <c r="AX7">
        <f t="array" ref="AX7">IFERROR(LARGE((Küren!$N$9:$N$68=$A7)*Küren!$A$9:$A$68,($D7)-AX$5+1),0)</f>
        <v>0</v>
      </c>
      <c r="AY7">
        <f t="array" ref="AY7">IFERROR(LARGE((Küren!$N$9:$N$68=$A7)*Küren!$A$9:$A$68,($D7)-AY$5+1),0)</f>
        <v>0</v>
      </c>
      <c r="AZ7">
        <f t="array" ref="AZ7">IFERROR(LARGE((Küren!$N$9:$N$68=$A7)*Küren!$A$9:$A$68,($D7)-AZ$5+1),0)</f>
        <v>0</v>
      </c>
    </row>
    <row r="8" spans="1:52" ht="20.100000000000001" customHeight="1" x14ac:dyDescent="0.25">
      <c r="A8" s="116" t="str">
        <f t="array" ref="A8">IFERROR(SMALL(Küren!$N$9:$N$68,(ROW($A$7)-6+SUM($D$6:D7))),"")</f>
        <v/>
      </c>
      <c r="B8" s="114"/>
      <c r="C8" s="117"/>
      <c r="D8" s="116" t="str">
        <f>IF(ISNUMBER(A8),COUNTIF(Küren!$N$9:$N$68,A8),"")</f>
        <v/>
      </c>
      <c r="E8" s="118" t="str">
        <f>IF(AC8&gt;0,VLOOKUP(AC8,Küren!$A$9:$N$68,3) &amp; " " &amp; VLOOKUP(AC8,Küren!$A$9:$N$68,2),"")</f>
        <v/>
      </c>
      <c r="F8" s="118" t="str">
        <f>IF(AD8&gt;0,VLOOKUP(AD8,Küren!$A$9:$N$68,3) &amp; " " &amp; VLOOKUP(AD8,Küren!$A$9:$N$68,2),"")</f>
        <v/>
      </c>
      <c r="G8" s="118" t="str">
        <f>IF(AE8&gt;0,VLOOKUP(AE8,Küren!$A$9:$N$68,3) &amp; " " &amp; VLOOKUP(AE8,Küren!$A$9:$N$68,2),"")</f>
        <v/>
      </c>
      <c r="H8" s="118" t="str">
        <f>IF(AF8&gt;0,VLOOKUP(AF8,Küren!$A$9:$N$68,3) &amp; " " &amp; VLOOKUP(AF8,Küren!$A$9:$N$68,2),"")</f>
        <v/>
      </c>
      <c r="I8" s="118" t="str">
        <f>IF(AG8&gt;0,VLOOKUP(AG8,Küren!$A$9:$N$68,3) &amp; " " &amp; VLOOKUP(AG8,Küren!$A$9:$N$68,2),"")</f>
        <v/>
      </c>
      <c r="J8" s="118" t="str">
        <f>IF(AH8&gt;0,VLOOKUP(AH8,Küren!$A$9:$N$68,3) &amp; " " &amp; VLOOKUP(AH8,Küren!$A$9:$N$68,2),"")</f>
        <v/>
      </c>
      <c r="K8" s="118" t="str">
        <f>IF(AI8&gt;0,VLOOKUP(AI8,Küren!$A$9:$N$68,3) &amp; " " &amp; VLOOKUP(AI8,Küren!$A$9:$N$68,2),"")</f>
        <v/>
      </c>
      <c r="L8" s="118" t="str">
        <f>IF(AJ8&gt;0,VLOOKUP(AJ8,Küren!$A$9:$N$68,3) &amp; " " &amp; VLOOKUP(AJ8,Küren!$A$9:$N$68,2),"")</f>
        <v/>
      </c>
      <c r="M8" s="118" t="str">
        <f>IF(AK8&gt;0,VLOOKUP(AK8,Küren!$A$9:$N$68,3) &amp; " " &amp; VLOOKUP(AK8,Küren!$A$9:$N$68,2),"")</f>
        <v/>
      </c>
      <c r="N8" s="118" t="str">
        <f>IF(AL8&gt;0,VLOOKUP(AL8,Küren!$A$9:$N$68,3) &amp; " " &amp; VLOOKUP(AL8,Küren!$A$9:$N$68,2),"")</f>
        <v/>
      </c>
      <c r="O8" s="118" t="str">
        <f>IF(AM8&gt;0,VLOOKUP(AM8,Küren!$A$9:$N$68,3) &amp; " " &amp; VLOOKUP(AM8,Küren!$A$9:$N$68,2),"")</f>
        <v/>
      </c>
      <c r="P8" s="118" t="str">
        <f>IF(AN8&gt;0,VLOOKUP(AN8,Küren!$A$9:$N$68,3) &amp; " " &amp; VLOOKUP(AN8,Küren!$A$9:$N$68,2),"")</f>
        <v/>
      </c>
      <c r="Q8" s="118" t="str">
        <f>IF(AO8&gt;0,VLOOKUP(AO8,Küren!$A$9:$N$68,3) &amp; " " &amp; VLOOKUP(AO8,Küren!$A$9:$N$68,2),"")</f>
        <v/>
      </c>
      <c r="R8" s="118" t="str">
        <f>IF(AP8&gt;0,VLOOKUP(AP8,Küren!$A$9:$N$68,3) &amp; " " &amp; VLOOKUP(AP8,Küren!$A$9:$N$68,2),"")</f>
        <v/>
      </c>
      <c r="S8" s="118" t="str">
        <f>IF(AQ8&gt;0,VLOOKUP(AQ8,Küren!$A$9:$N$68,3) &amp; " " &amp; VLOOKUP(AQ8,Küren!$A$9:$N$68,2),"")</f>
        <v/>
      </c>
      <c r="T8" s="118" t="str">
        <f>IF(AR8&gt;0,VLOOKUP(AR8,Küren!$A$9:$N$68,3) &amp; " " &amp; VLOOKUP(AR8,Küren!$A$9:$N$68,2),"")</f>
        <v/>
      </c>
      <c r="U8" s="118" t="str">
        <f>IF(AS8&gt;0,VLOOKUP(AS8,Küren!$A$9:$N$68,3) &amp; " " &amp; VLOOKUP(AS8,Küren!$A$9:$N$68,2),"")</f>
        <v/>
      </c>
      <c r="V8" s="118" t="str">
        <f>IF(AT8&gt;0,VLOOKUP(AT8,Küren!$A$9:$N$68,3) &amp; " " &amp; VLOOKUP(AT8,Küren!$A$9:$N$68,2),"")</f>
        <v/>
      </c>
      <c r="W8" s="118" t="str">
        <f>IF(AU8&gt;0,VLOOKUP(AU8,Küren!$A$9:$N$68,3) &amp; " " &amp; VLOOKUP(AU8,Küren!$A$9:$N$68,2),"")</f>
        <v/>
      </c>
      <c r="X8" s="118" t="str">
        <f>IF(AV8&gt;0,VLOOKUP(AV8,Küren!$A$9:$N$68,3) &amp; " " &amp; VLOOKUP(AV8,Küren!$A$9:$N$68,2),"")</f>
        <v/>
      </c>
      <c r="Y8" s="118" t="str">
        <f>IF(AW8&gt;0,VLOOKUP(AW8,Küren!$A$9:$N$68,3) &amp; " " &amp; VLOOKUP(AW8,Küren!$A$9:$N$68,2),"")</f>
        <v/>
      </c>
      <c r="Z8" s="118" t="str">
        <f>IF(AX8&gt;0,VLOOKUP(AX8,Küren!$A$9:$N$68,3) &amp; " " &amp; VLOOKUP(AX8,Küren!$A$9:$N$68,2),"")</f>
        <v/>
      </c>
      <c r="AA8" s="118" t="str">
        <f>IF(AY8&gt;0,VLOOKUP(AY8,Küren!$A$9:$N$68,3) &amp; " " &amp; VLOOKUP(AY8,Küren!$A$9:$N$68,2),"")</f>
        <v/>
      </c>
      <c r="AB8" s="118" t="str">
        <f>IF(AZ8&gt;0,VLOOKUP(AZ8,Küren!$A$9:$N$68,3) &amp; " " &amp; VLOOKUP(AZ8,Küren!$A$9:$N$68,2),"")</f>
        <v/>
      </c>
      <c r="AC8">
        <f t="array" ref="AC8">IFERROR(LARGE((Küren!$N$9:$N$68=$A8)*Küren!$A$9:$A$68,($D8)-AC$5+1),0)</f>
        <v>0</v>
      </c>
      <c r="AD8">
        <f t="array" ref="AD8">IFERROR(LARGE((Küren!$N$9:$N$68=$A8)*Küren!$A$9:$A$68,($D8)-AD$5+1),0)</f>
        <v>0</v>
      </c>
      <c r="AE8">
        <f t="array" ref="AE8">IFERROR(LARGE((Küren!$N$9:$N$68=$A8)*Küren!$A$9:$A$68,($D8)-AE$5+1),0)</f>
        <v>0</v>
      </c>
      <c r="AF8">
        <f t="array" ref="AF8">IFERROR(LARGE((Küren!$N$9:$N$68=$A8)*Küren!$A$9:$A$68,($D8)-AF$5+1),0)</f>
        <v>0</v>
      </c>
      <c r="AG8">
        <f t="array" ref="AG8">IFERROR(LARGE((Küren!$N$9:$N$68=$A8)*Küren!$A$9:$A$68,($D8)-AG$5+1),0)</f>
        <v>0</v>
      </c>
      <c r="AH8">
        <f t="array" ref="AH8">IFERROR(LARGE((Küren!$N$9:$N$68=$A8)*Küren!$A$9:$A$68,($D8)-AH$5+1),0)</f>
        <v>0</v>
      </c>
      <c r="AI8">
        <f t="array" ref="AI8">IFERROR(LARGE((Küren!$N$9:$N$68=$A8)*Küren!$A$9:$A$68,($D8)-AI$5+1),0)</f>
        <v>0</v>
      </c>
      <c r="AJ8">
        <f t="array" ref="AJ8">IFERROR(LARGE((Küren!$N$9:$N$68=$A8)*Küren!$A$9:$A$68,($D8)-AJ$5+1),0)</f>
        <v>0</v>
      </c>
      <c r="AK8">
        <f t="array" ref="AK8">IFERROR(LARGE((Küren!$N$9:$N$68=$A8)*Küren!$A$9:$A$68,($D8)-AK$5+1),0)</f>
        <v>0</v>
      </c>
      <c r="AL8">
        <f t="array" ref="AL8">IFERROR(LARGE((Küren!$N$9:$N$68=$A8)*Küren!$A$9:$A$68,($D8)-AL$5+1),0)</f>
        <v>0</v>
      </c>
      <c r="AM8">
        <f t="array" ref="AM8">IFERROR(LARGE((Küren!$N$9:$N$68=$A8)*Küren!$A$9:$A$68,($D8)-AM$5+1),0)</f>
        <v>0</v>
      </c>
      <c r="AN8">
        <f t="array" ref="AN8">IFERROR(LARGE((Küren!$N$9:$N$68=$A8)*Küren!$A$9:$A$68,($D8)-AN$5+1),0)</f>
        <v>0</v>
      </c>
      <c r="AO8">
        <f t="array" ref="AO8">IFERROR(LARGE((Küren!$N$9:$N$68=$A8)*Küren!$A$9:$A$68,($D8)-AO$5+1),0)</f>
        <v>0</v>
      </c>
      <c r="AP8">
        <f t="array" ref="AP8">IFERROR(LARGE((Küren!$N$9:$N$68=$A8)*Küren!$A$9:$A$68,($D8)-AP$5+1),0)</f>
        <v>0</v>
      </c>
      <c r="AQ8">
        <f t="array" ref="AQ8">IFERROR(LARGE((Küren!$N$9:$N$68=$A8)*Küren!$A$9:$A$68,($D8)-AQ$5+1),0)</f>
        <v>0</v>
      </c>
      <c r="AR8">
        <f t="array" ref="AR8">IFERROR(LARGE((Küren!$N$9:$N$68=$A8)*Küren!$A$9:$A$68,($D8)-AR$5+1),0)</f>
        <v>0</v>
      </c>
      <c r="AS8">
        <f t="array" ref="AS8">IFERROR(LARGE((Küren!$N$9:$N$68=$A8)*Küren!$A$9:$A$68,($D8)-AS$5+1),0)</f>
        <v>0</v>
      </c>
      <c r="AT8">
        <f t="array" ref="AT8">IFERROR(LARGE((Küren!$N$9:$N$68=$A8)*Küren!$A$9:$A$68,($D8)-AT$5+1),0)</f>
        <v>0</v>
      </c>
      <c r="AU8">
        <f t="array" ref="AU8">IFERROR(LARGE((Küren!$N$9:$N$68=$A8)*Küren!$A$9:$A$68,($D8)-AU$5+1),0)</f>
        <v>0</v>
      </c>
      <c r="AV8">
        <f t="array" ref="AV8">IFERROR(LARGE((Küren!$N$9:$N$68=$A8)*Küren!$A$9:$A$68,($D8)-AV$5+1),0)</f>
        <v>0</v>
      </c>
      <c r="AW8">
        <f t="array" ref="AW8">IFERROR(LARGE((Küren!$N$9:$N$68=$A8)*Küren!$A$9:$A$68,($D8)-AW$5+1),0)</f>
        <v>0</v>
      </c>
      <c r="AX8">
        <f t="array" ref="AX8">IFERROR(LARGE((Küren!$N$9:$N$68=$A8)*Küren!$A$9:$A$68,($D8)-AX$5+1),0)</f>
        <v>0</v>
      </c>
      <c r="AY8">
        <f t="array" ref="AY8">IFERROR(LARGE((Küren!$N$9:$N$68=$A8)*Küren!$A$9:$A$68,($D8)-AY$5+1),0)</f>
        <v>0</v>
      </c>
      <c r="AZ8">
        <f t="array" ref="AZ8">IFERROR(LARGE((Küren!$N$9:$N$68=$A8)*Küren!$A$9:$A$68,($D8)-AZ$5+1),0)</f>
        <v>0</v>
      </c>
    </row>
    <row r="9" spans="1:52" ht="20.100000000000001" customHeight="1" x14ac:dyDescent="0.25">
      <c r="A9" s="116" t="str">
        <f t="array" ref="A9">IFERROR(SMALL(Küren!$N$9:$N$68,(ROW($A$7)-6+SUM($D$6:D8))),"")</f>
        <v/>
      </c>
      <c r="B9" s="114"/>
      <c r="C9" s="117"/>
      <c r="D9" s="116" t="str">
        <f>IF(ISNUMBER(A9),COUNTIF(Küren!$N$9:$N$68,A9),"")</f>
        <v/>
      </c>
      <c r="E9" s="118" t="str">
        <f>IF(AC9&gt;0,VLOOKUP(AC9,Küren!$A$9:$N$68,3) &amp; " " &amp; VLOOKUP(AC9,Küren!$A$9:$N$68,2),"")</f>
        <v/>
      </c>
      <c r="F9" s="118" t="str">
        <f>IF(AD9&gt;0,VLOOKUP(AD9,Küren!$A$9:$N$68,3) &amp; " " &amp; VLOOKUP(AD9,Küren!$A$9:$N$68,2),"")</f>
        <v/>
      </c>
      <c r="G9" s="118" t="str">
        <f>IF(AE9&gt;0,VLOOKUP(AE9,Küren!$A$9:$N$68,3) &amp; " " &amp; VLOOKUP(AE9,Küren!$A$9:$N$68,2),"")</f>
        <v/>
      </c>
      <c r="H9" s="118" t="str">
        <f>IF(AF9&gt;0,VLOOKUP(AF9,Küren!$A$9:$N$68,3) &amp; " " &amp; VLOOKUP(AF9,Küren!$A$9:$N$68,2),"")</f>
        <v/>
      </c>
      <c r="I9" s="118" t="str">
        <f>IF(AG9&gt;0,VLOOKUP(AG9,Küren!$A$9:$N$68,3) &amp; " " &amp; VLOOKUP(AG9,Küren!$A$9:$N$68,2),"")</f>
        <v/>
      </c>
      <c r="J9" s="118" t="str">
        <f>IF(AH9&gt;0,VLOOKUP(AH9,Küren!$A$9:$N$68,3) &amp; " " &amp; VLOOKUP(AH9,Küren!$A$9:$N$68,2),"")</f>
        <v/>
      </c>
      <c r="K9" s="118" t="str">
        <f>IF(AI9&gt;0,VLOOKUP(AI9,Küren!$A$9:$N$68,3) &amp; " " &amp; VLOOKUP(AI9,Küren!$A$9:$N$68,2),"")</f>
        <v/>
      </c>
      <c r="L9" s="118" t="str">
        <f>IF(AJ9&gt;0,VLOOKUP(AJ9,Küren!$A$9:$N$68,3) &amp; " " &amp; VLOOKUP(AJ9,Küren!$A$9:$N$68,2),"")</f>
        <v/>
      </c>
      <c r="M9" s="118" t="str">
        <f>IF(AK9&gt;0,VLOOKUP(AK9,Küren!$A$9:$N$68,3) &amp; " " &amp; VLOOKUP(AK9,Küren!$A$9:$N$68,2),"")</f>
        <v/>
      </c>
      <c r="N9" s="118" t="str">
        <f>IF(AL9&gt;0,VLOOKUP(AL9,Küren!$A$9:$N$68,3) &amp; " " &amp; VLOOKUP(AL9,Küren!$A$9:$N$68,2),"")</f>
        <v/>
      </c>
      <c r="O9" s="118" t="str">
        <f>IF(AM9&gt;0,VLOOKUP(AM9,Küren!$A$9:$N$68,3) &amp; " " &amp; VLOOKUP(AM9,Küren!$A$9:$N$68,2),"")</f>
        <v/>
      </c>
      <c r="P9" s="118" t="str">
        <f>IF(AN9&gt;0,VLOOKUP(AN9,Küren!$A$9:$N$68,3) &amp; " " &amp; VLOOKUP(AN9,Küren!$A$9:$N$68,2),"")</f>
        <v/>
      </c>
      <c r="Q9" s="118" t="str">
        <f>IF(AO9&gt;0,VLOOKUP(AO9,Küren!$A$9:$N$68,3) &amp; " " &amp; VLOOKUP(AO9,Küren!$A$9:$N$68,2),"")</f>
        <v/>
      </c>
      <c r="R9" s="118" t="str">
        <f>IF(AP9&gt;0,VLOOKUP(AP9,Küren!$A$9:$N$68,3) &amp; " " &amp; VLOOKUP(AP9,Küren!$A$9:$N$68,2),"")</f>
        <v/>
      </c>
      <c r="S9" s="118" t="str">
        <f>IF(AQ9&gt;0,VLOOKUP(AQ9,Küren!$A$9:$N$68,3) &amp; " " &amp; VLOOKUP(AQ9,Küren!$A$9:$N$68,2),"")</f>
        <v/>
      </c>
      <c r="T9" s="118" t="str">
        <f>IF(AR9&gt;0,VLOOKUP(AR9,Küren!$A$9:$N$68,3) &amp; " " &amp; VLOOKUP(AR9,Küren!$A$9:$N$68,2),"")</f>
        <v/>
      </c>
      <c r="U9" s="118" t="str">
        <f>IF(AS9&gt;0,VLOOKUP(AS9,Küren!$A$9:$N$68,3) &amp; " " &amp; VLOOKUP(AS9,Küren!$A$9:$N$68,2),"")</f>
        <v/>
      </c>
      <c r="V9" s="118" t="str">
        <f>IF(AT9&gt;0,VLOOKUP(AT9,Küren!$A$9:$N$68,3) &amp; " " &amp; VLOOKUP(AT9,Küren!$A$9:$N$68,2),"")</f>
        <v/>
      </c>
      <c r="W9" s="118" t="str">
        <f>IF(AU9&gt;0,VLOOKUP(AU9,Küren!$A$9:$N$68,3) &amp; " " &amp; VLOOKUP(AU9,Küren!$A$9:$N$68,2),"")</f>
        <v/>
      </c>
      <c r="X9" s="118" t="str">
        <f>IF(AV9&gt;0,VLOOKUP(AV9,Küren!$A$9:$N$68,3) &amp; " " &amp; VLOOKUP(AV9,Küren!$A$9:$N$68,2),"")</f>
        <v/>
      </c>
      <c r="Y9" s="118" t="str">
        <f>IF(AW9&gt;0,VLOOKUP(AW9,Küren!$A$9:$N$68,3) &amp; " " &amp; VLOOKUP(AW9,Küren!$A$9:$N$68,2),"")</f>
        <v/>
      </c>
      <c r="Z9" s="118" t="str">
        <f>IF(AX9&gt;0,VLOOKUP(AX9,Küren!$A$9:$N$68,3) &amp; " " &amp; VLOOKUP(AX9,Küren!$A$9:$N$68,2),"")</f>
        <v/>
      </c>
      <c r="AA9" s="118" t="str">
        <f>IF(AY9&gt;0,VLOOKUP(AY9,Küren!$A$9:$N$68,3) &amp; " " &amp; VLOOKUP(AY9,Küren!$A$9:$N$68,2),"")</f>
        <v/>
      </c>
      <c r="AB9" s="118" t="str">
        <f>IF(AZ9&gt;0,VLOOKUP(AZ9,Küren!$A$9:$N$68,3) &amp; " " &amp; VLOOKUP(AZ9,Küren!$A$9:$N$68,2),"")</f>
        <v/>
      </c>
      <c r="AC9">
        <f t="array" ref="AC9">IFERROR(LARGE((Küren!$N$9:$N$68=$A9)*Küren!$A$9:$A$68,($D9)-AC$5+1),0)</f>
        <v>0</v>
      </c>
      <c r="AD9">
        <f t="array" ref="AD9">IFERROR(LARGE((Küren!$N$9:$N$68=$A9)*Küren!$A$9:$A$68,($D9)-AD$5+1),0)</f>
        <v>0</v>
      </c>
      <c r="AE9">
        <f t="array" ref="AE9">IFERROR(LARGE((Küren!$N$9:$N$68=$A9)*Küren!$A$9:$A$68,($D9)-AE$5+1),0)</f>
        <v>0</v>
      </c>
      <c r="AF9">
        <f t="array" ref="AF9">IFERROR(LARGE((Küren!$N$9:$N$68=$A9)*Küren!$A$9:$A$68,($D9)-AF$5+1),0)</f>
        <v>0</v>
      </c>
      <c r="AG9">
        <f t="array" ref="AG9">IFERROR(LARGE((Küren!$N$9:$N$68=$A9)*Küren!$A$9:$A$68,($D9)-AG$5+1),0)</f>
        <v>0</v>
      </c>
      <c r="AH9">
        <f t="array" ref="AH9">IFERROR(LARGE((Küren!$N$9:$N$68=$A9)*Küren!$A$9:$A$68,($D9)-AH$5+1),0)</f>
        <v>0</v>
      </c>
      <c r="AI9">
        <f t="array" ref="AI9">IFERROR(LARGE((Küren!$N$9:$N$68=$A9)*Küren!$A$9:$A$68,($D9)-AI$5+1),0)</f>
        <v>0</v>
      </c>
      <c r="AJ9">
        <f t="array" ref="AJ9">IFERROR(LARGE((Küren!$N$9:$N$68=$A9)*Küren!$A$9:$A$68,($D9)-AJ$5+1),0)</f>
        <v>0</v>
      </c>
      <c r="AK9">
        <f t="array" ref="AK9">IFERROR(LARGE((Küren!$N$9:$N$68=$A9)*Küren!$A$9:$A$68,($D9)-AK$5+1),0)</f>
        <v>0</v>
      </c>
      <c r="AL9">
        <f t="array" ref="AL9">IFERROR(LARGE((Küren!$N$9:$N$68=$A9)*Küren!$A$9:$A$68,($D9)-AL$5+1),0)</f>
        <v>0</v>
      </c>
      <c r="AM9">
        <f t="array" ref="AM9">IFERROR(LARGE((Küren!$N$9:$N$68=$A9)*Küren!$A$9:$A$68,($D9)-AM$5+1),0)</f>
        <v>0</v>
      </c>
      <c r="AN9">
        <f t="array" ref="AN9">IFERROR(LARGE((Küren!$N$9:$N$68=$A9)*Küren!$A$9:$A$68,($D9)-AN$5+1),0)</f>
        <v>0</v>
      </c>
      <c r="AO9">
        <f t="array" ref="AO9">IFERROR(LARGE((Küren!$N$9:$N$68=$A9)*Küren!$A$9:$A$68,($D9)-AO$5+1),0)</f>
        <v>0</v>
      </c>
      <c r="AP9">
        <f t="array" ref="AP9">IFERROR(LARGE((Küren!$N$9:$N$68=$A9)*Küren!$A$9:$A$68,($D9)-AP$5+1),0)</f>
        <v>0</v>
      </c>
      <c r="AQ9">
        <f t="array" ref="AQ9">IFERROR(LARGE((Küren!$N$9:$N$68=$A9)*Küren!$A$9:$A$68,($D9)-AQ$5+1),0)</f>
        <v>0</v>
      </c>
      <c r="AR9">
        <f t="array" ref="AR9">IFERROR(LARGE((Küren!$N$9:$N$68=$A9)*Küren!$A$9:$A$68,($D9)-AR$5+1),0)</f>
        <v>0</v>
      </c>
      <c r="AS9">
        <f t="array" ref="AS9">IFERROR(LARGE((Küren!$N$9:$N$68=$A9)*Küren!$A$9:$A$68,($D9)-AS$5+1),0)</f>
        <v>0</v>
      </c>
      <c r="AT9">
        <f t="array" ref="AT9">IFERROR(LARGE((Küren!$N$9:$N$68=$A9)*Küren!$A$9:$A$68,($D9)-AT$5+1),0)</f>
        <v>0</v>
      </c>
      <c r="AU9">
        <f t="array" ref="AU9">IFERROR(LARGE((Küren!$N$9:$N$68=$A9)*Küren!$A$9:$A$68,($D9)-AU$5+1),0)</f>
        <v>0</v>
      </c>
      <c r="AV9">
        <f t="array" ref="AV9">IFERROR(LARGE((Küren!$N$9:$N$68=$A9)*Küren!$A$9:$A$68,($D9)-AV$5+1),0)</f>
        <v>0</v>
      </c>
      <c r="AW9">
        <f t="array" ref="AW9">IFERROR(LARGE((Küren!$N$9:$N$68=$A9)*Küren!$A$9:$A$68,($D9)-AW$5+1),0)</f>
        <v>0</v>
      </c>
      <c r="AX9">
        <f t="array" ref="AX9">IFERROR(LARGE((Küren!$N$9:$N$68=$A9)*Küren!$A$9:$A$68,($D9)-AX$5+1),0)</f>
        <v>0</v>
      </c>
      <c r="AY9">
        <f t="array" ref="AY9">IFERROR(LARGE((Küren!$N$9:$N$68=$A9)*Küren!$A$9:$A$68,($D9)-AY$5+1),0)</f>
        <v>0</v>
      </c>
      <c r="AZ9">
        <f t="array" ref="AZ9">IFERROR(LARGE((Küren!$N$9:$N$68=$A9)*Küren!$A$9:$A$68,($D9)-AZ$5+1),0)</f>
        <v>0</v>
      </c>
    </row>
    <row r="10" spans="1:52" x14ac:dyDescent="0.25">
      <c r="A10" s="116" t="str">
        <f t="array" ref="A10">IFERROR(SMALL(Küren!$N$9:$N$68,(ROW($A$7)-6+SUM($D$6:D9))),"")</f>
        <v/>
      </c>
      <c r="B10" s="114"/>
      <c r="C10" s="117" t="str">
        <f>IFERROR(IF(AC10&gt;0,MAX(VLOOKUP(AC10,Küren!$A$8:$N$68,6),VLOOKUP(AD10,Küren!$A$8:$N$68,6),VLOOKUP(AE10,Küren!$A$8:$N$68,6),VLOOKUP(AF10,Küren!$A$8:$N$68,6),VLOOKUP(AG10,Küren!$A$8:$N$68,6),VLOOKUP(AH10,Küren!$A$8:$N$68,6),VLOOKUP(AI10,Küren!$A$8:$N$68,6),VLOOKUP(AJ10,Küren!$A$8:$N$68,6)),""),"")</f>
        <v/>
      </c>
      <c r="D10" s="116" t="str">
        <f>IF(ISNUMBER(A10),COUNTIF(Küren!$N$9:$N$68,A10),"")</f>
        <v/>
      </c>
      <c r="E10" s="118" t="str">
        <f>IF(AC10&gt;0,VLOOKUP(AC10,Küren!$A$9:$N$68,3) &amp; " " &amp; VLOOKUP(AC10,Küren!$A$9:$N$68,2),"")</f>
        <v/>
      </c>
      <c r="F10" s="118" t="str">
        <f>IF(AD10&gt;0,VLOOKUP(AD10,Küren!$A$9:$N$68,3) &amp; " " &amp; VLOOKUP(AD10,Küren!$A$9:$N$68,2),"")</f>
        <v/>
      </c>
      <c r="G10" s="118" t="str">
        <f>IF(AE10&gt;0,VLOOKUP(AE10,Küren!$A$9:$N$68,3) &amp; " " &amp; VLOOKUP(AE10,Küren!$A$9:$N$68,2),"")</f>
        <v/>
      </c>
      <c r="H10" s="118" t="str">
        <f>IF(AF10&gt;0,VLOOKUP(AF10,Küren!$A$9:$N$68,3) &amp; " " &amp; VLOOKUP(AF10,Küren!$A$9:$N$68,2),"")</f>
        <v/>
      </c>
      <c r="I10" s="118" t="str">
        <f>IF(AG10&gt;0,VLOOKUP(AG10,Küren!$A$9:$N$68,3) &amp; " " &amp; VLOOKUP(AG10,Küren!$A$9:$N$68,2),"")</f>
        <v/>
      </c>
      <c r="J10" s="118" t="str">
        <f>IF(AH10&gt;0,VLOOKUP(AH10,Küren!$A$9:$N$68,3) &amp; " " &amp; VLOOKUP(AH10,Küren!$A$9:$N$68,2),"")</f>
        <v/>
      </c>
      <c r="K10" s="118" t="str">
        <f>IF(AI10&gt;0,VLOOKUP(AI10,Küren!$A$9:$N$68,3) &amp; " " &amp; VLOOKUP(AI10,Küren!$A$9:$N$68,2),"")</f>
        <v/>
      </c>
      <c r="L10" s="118" t="str">
        <f>IF(AJ10&gt;0,VLOOKUP(AJ10,Küren!$A$9:$N$68,3) &amp; " " &amp; VLOOKUP(AJ10,Küren!$A$9:$N$68,2),"")</f>
        <v/>
      </c>
      <c r="M10" s="118" t="str">
        <f>IF(AK10&gt;0,VLOOKUP(AK10,Küren!$A$9:$N$68,3) &amp; " " &amp; VLOOKUP(AK10,Küren!$A$9:$N$68,2),"")</f>
        <v/>
      </c>
      <c r="N10" s="118" t="str">
        <f>IF(AL10&gt;0,VLOOKUP(AL10,Küren!$A$9:$N$68,3) &amp; " " &amp; VLOOKUP(AL10,Küren!$A$9:$N$68,2),"")</f>
        <v/>
      </c>
      <c r="O10" s="118" t="str">
        <f>IF(AM10&gt;0,VLOOKUP(AM10,Küren!$A$9:$N$68,3) &amp; " " &amp; VLOOKUP(AM10,Küren!$A$9:$N$68,2),"")</f>
        <v/>
      </c>
      <c r="P10" s="118" t="str">
        <f>IF(AN10&gt;0,VLOOKUP(AN10,Küren!$A$9:$N$68,3) &amp; " " &amp; VLOOKUP(AN10,Küren!$A$9:$N$68,2),"")</f>
        <v/>
      </c>
      <c r="Q10" s="118" t="str">
        <f>IF(AO10&gt;0,VLOOKUP(AO10,Küren!$A$9:$N$68,3) &amp; " " &amp; VLOOKUP(AO10,Küren!$A$9:$N$68,2),"")</f>
        <v/>
      </c>
      <c r="R10" s="118" t="str">
        <f>IF(AP10&gt;0,VLOOKUP(AP10,Küren!$A$9:$N$68,3) &amp; " " &amp; VLOOKUP(AP10,Küren!$A$9:$N$68,2),"")</f>
        <v/>
      </c>
      <c r="S10" s="118" t="str">
        <f>IF(AQ10&gt;0,VLOOKUP(AQ10,Küren!$A$9:$N$68,3) &amp; " " &amp; VLOOKUP(AQ10,Küren!$A$9:$N$68,2),"")</f>
        <v/>
      </c>
      <c r="T10" s="118" t="str">
        <f>IF(AR10&gt;0,VLOOKUP(AR10,Küren!$A$9:$N$68,3) &amp; " " &amp; VLOOKUP(AR10,Küren!$A$9:$N$68,2),"")</f>
        <v/>
      </c>
      <c r="U10" s="118" t="str">
        <f>IF(AS10&gt;0,VLOOKUP(AS10,Küren!$A$9:$N$68,3) &amp; " " &amp; VLOOKUP(AS10,Küren!$A$9:$N$68,2),"")</f>
        <v/>
      </c>
      <c r="V10" s="118" t="str">
        <f>IF(AT10&gt;0,VLOOKUP(AT10,Küren!$A$9:$N$68,3) &amp; " " &amp; VLOOKUP(AT10,Küren!$A$9:$N$68,2),"")</f>
        <v/>
      </c>
      <c r="W10" s="118" t="str">
        <f>IF(AU10&gt;0,VLOOKUP(AU10,Küren!$A$9:$N$68,3) &amp; " " &amp; VLOOKUP(AU10,Küren!$A$9:$N$68,2),"")</f>
        <v/>
      </c>
      <c r="X10" s="118" t="str">
        <f>IF(AV10&gt;0,VLOOKUP(AV10,Küren!$A$9:$N$68,3) &amp; " " &amp; VLOOKUP(AV10,Küren!$A$9:$N$68,2),"")</f>
        <v/>
      </c>
      <c r="Y10" s="118" t="str">
        <f>IF(AW10&gt;0,VLOOKUP(AW10,Küren!$A$9:$N$68,3) &amp; " " &amp; VLOOKUP(AW10,Küren!$A$9:$N$68,2),"")</f>
        <v/>
      </c>
      <c r="Z10" s="118" t="str">
        <f>IF(AX10&gt;0,VLOOKUP(AX10,Küren!$A$9:$N$68,3) &amp; " " &amp; VLOOKUP(AX10,Küren!$A$9:$N$68,2),"")</f>
        <v/>
      </c>
      <c r="AA10" s="118" t="str">
        <f>IF(AY10&gt;0,VLOOKUP(AY10,Küren!$A$9:$N$68,3) &amp; " " &amp; VLOOKUP(AY10,Küren!$A$9:$N$68,2),"")</f>
        <v/>
      </c>
      <c r="AB10" s="118" t="str">
        <f>IF(AZ10&gt;0,VLOOKUP(AZ10,Küren!$A$9:$N$68,3) &amp; " " &amp; VLOOKUP(AZ10,Küren!$A$9:$N$68,2),"")</f>
        <v/>
      </c>
      <c r="AC10">
        <f t="array" ref="AC10">IFERROR(LARGE((Küren!$N$9:$N$68=$A10)*Küren!$A$9:$A$68,($D10)-AC$5+1),0)</f>
        <v>0</v>
      </c>
      <c r="AD10">
        <f t="array" ref="AD10">IFERROR(LARGE((Küren!$N$9:$N$68=$A10)*Küren!$A$9:$A$68,($D10)-AD$5+1),0)</f>
        <v>0</v>
      </c>
      <c r="AE10">
        <f t="array" ref="AE10">IFERROR(LARGE((Küren!$N$9:$N$68=$A10)*Küren!$A$9:$A$68,($D10)-AE$5+1),0)</f>
        <v>0</v>
      </c>
      <c r="AF10">
        <f t="array" ref="AF10">IFERROR(LARGE((Küren!$N$9:$N$68=$A10)*Küren!$A$9:$A$68,($D10)-AF$5+1),0)</f>
        <v>0</v>
      </c>
      <c r="AG10">
        <f t="array" ref="AG10">IFERROR(LARGE((Küren!$N$9:$N$68=$A10)*Küren!$A$9:$A$68,($D10)-AG$5+1),0)</f>
        <v>0</v>
      </c>
      <c r="AH10">
        <f t="array" ref="AH10">IFERROR(LARGE((Küren!$N$9:$N$68=$A10)*Küren!$A$9:$A$68,($D10)-AH$5+1),0)</f>
        <v>0</v>
      </c>
      <c r="AI10">
        <f t="array" ref="AI10">IFERROR(LARGE((Küren!$N$9:$N$68=$A10)*Küren!$A$9:$A$68,($D10)-AI$5+1),0)</f>
        <v>0</v>
      </c>
      <c r="AJ10">
        <f t="array" ref="AJ10">IFERROR(LARGE((Küren!$N$9:$N$68=$A10)*Küren!$A$9:$A$68,($D10)-AJ$5+1),0)</f>
        <v>0</v>
      </c>
      <c r="AK10">
        <f t="array" ref="AK10">IFERROR(LARGE((Küren!$N$9:$N$68=$A10)*Küren!$A$9:$A$68,($D10)-AK$5+1),0)</f>
        <v>0</v>
      </c>
      <c r="AL10">
        <f t="array" ref="AL10">IFERROR(LARGE((Küren!$N$9:$N$68=$A10)*Küren!$A$9:$A$68,($D10)-AL$5+1),0)</f>
        <v>0</v>
      </c>
      <c r="AM10">
        <f t="array" ref="AM10">IFERROR(LARGE((Küren!$N$9:$N$68=$A10)*Küren!$A$9:$A$68,($D10)-AM$5+1),0)</f>
        <v>0</v>
      </c>
      <c r="AN10">
        <f t="array" ref="AN10">IFERROR(LARGE((Küren!$N$9:$N$68=$A10)*Küren!$A$9:$A$68,($D10)-AN$5+1),0)</f>
        <v>0</v>
      </c>
      <c r="AO10">
        <f t="array" ref="AO10">IFERROR(LARGE((Küren!$N$9:$N$68=$A10)*Küren!$A$9:$A$68,($D10)-AO$5+1),0)</f>
        <v>0</v>
      </c>
      <c r="AP10">
        <f t="array" ref="AP10">IFERROR(LARGE((Küren!$N$9:$N$68=$A10)*Küren!$A$9:$A$68,($D10)-AP$5+1),0)</f>
        <v>0</v>
      </c>
      <c r="AQ10">
        <f t="array" ref="AQ10">IFERROR(LARGE((Küren!$N$9:$N$68=$A10)*Küren!$A$9:$A$68,($D10)-AQ$5+1),0)</f>
        <v>0</v>
      </c>
      <c r="AR10">
        <f t="array" ref="AR10">IFERROR(LARGE((Küren!$N$9:$N$68=$A10)*Küren!$A$9:$A$68,($D10)-AR$5+1),0)</f>
        <v>0</v>
      </c>
      <c r="AS10">
        <f t="array" ref="AS10">IFERROR(LARGE((Küren!$N$9:$N$68=$A10)*Küren!$A$9:$A$68,($D10)-AS$5+1),0)</f>
        <v>0</v>
      </c>
      <c r="AT10">
        <f t="array" ref="AT10">IFERROR(LARGE((Küren!$N$9:$N$68=$A10)*Küren!$A$9:$A$68,($D10)-AT$5+1),0)</f>
        <v>0</v>
      </c>
      <c r="AU10">
        <f t="array" ref="AU10">IFERROR(LARGE((Küren!$N$9:$N$68=$A10)*Küren!$A$9:$A$68,($D10)-AU$5+1),0)</f>
        <v>0</v>
      </c>
      <c r="AV10">
        <f t="array" ref="AV10">IFERROR(LARGE((Küren!$N$9:$N$68=$A10)*Küren!$A$9:$A$68,($D10)-AV$5+1),0)</f>
        <v>0</v>
      </c>
      <c r="AW10">
        <f t="array" ref="AW10">IFERROR(LARGE((Küren!$N$9:$N$68=$A10)*Küren!$A$9:$A$68,($D10)-AW$5+1),0)</f>
        <v>0</v>
      </c>
      <c r="AX10">
        <f t="array" ref="AX10">IFERROR(LARGE((Küren!$N$9:$N$68=$A10)*Küren!$A$9:$A$68,($D10)-AX$5+1),0)</f>
        <v>0</v>
      </c>
      <c r="AY10">
        <f t="array" ref="AY10">IFERROR(LARGE((Küren!$N$9:$N$68=$A10)*Küren!$A$9:$A$68,($D10)-AY$5+1),0)</f>
        <v>0</v>
      </c>
      <c r="AZ10">
        <f t="array" ref="AZ10">IFERROR(LARGE((Küren!$N$9:$N$68=$A10)*Küren!$A$9:$A$68,($D10)-AZ$5+1),0)</f>
        <v>0</v>
      </c>
    </row>
    <row r="11" spans="1:52" x14ac:dyDescent="0.25">
      <c r="A11" s="116" t="str">
        <f t="array" ref="A11">IFERROR(SMALL(Küren!$N$9:$N$68,(ROW($A$7)-6+SUM($D$6:D10))),"")</f>
        <v/>
      </c>
      <c r="B11" s="114"/>
      <c r="C11" s="117" t="str">
        <f>IFERROR(IF(AC11&gt;0,MAX(VLOOKUP(AC11,Küren!$A$8:$N$68,6),VLOOKUP(AD11,Küren!$A$8:$N$68,6),VLOOKUP(AE11,Küren!$A$8:$N$68,6),VLOOKUP(AF11,Küren!$A$8:$N$68,6),VLOOKUP(AG11,Küren!$A$8:$N$68,6),VLOOKUP(AH11,Küren!$A$8:$N$68,6),VLOOKUP(AI11,Küren!$A$8:$N$68,6),VLOOKUP(AJ11,Küren!$A$8:$N$68,6)),""),"")</f>
        <v/>
      </c>
      <c r="D11" s="116" t="str">
        <f>IF(ISNUMBER(A11),COUNTIF(Küren!$N$9:$N$68,A11),"")</f>
        <v/>
      </c>
      <c r="E11" s="118" t="str">
        <f>IF(AC11&gt;0,VLOOKUP(AC11,Küren!$A$9:$N$68,3) &amp; " " &amp; VLOOKUP(AC11,Küren!$A$9:$N$68,2),"")</f>
        <v/>
      </c>
      <c r="F11" s="118" t="str">
        <f>IF(AD11&gt;0,VLOOKUP(AD11,Küren!$A$9:$N$68,3) &amp; " " &amp; VLOOKUP(AD11,Küren!$A$9:$N$68,2),"")</f>
        <v/>
      </c>
      <c r="G11" s="118" t="str">
        <f>IF(AE11&gt;0,VLOOKUP(AE11,Küren!$A$9:$N$68,3) &amp; " " &amp; VLOOKUP(AE11,Küren!$A$9:$N$68,2),"")</f>
        <v/>
      </c>
      <c r="H11" s="118" t="str">
        <f>IF(AF11&gt;0,VLOOKUP(AF11,Küren!$A$9:$N$68,3) &amp; " " &amp; VLOOKUP(AF11,Küren!$A$9:$N$68,2),"")</f>
        <v/>
      </c>
      <c r="I11" s="118" t="str">
        <f>IF(AG11&gt;0,VLOOKUP(AG11,Küren!$A$9:$N$68,3) &amp; " " &amp; VLOOKUP(AG11,Küren!$A$9:$N$68,2),"")</f>
        <v/>
      </c>
      <c r="J11" s="118" t="str">
        <f>IF(AH11&gt;0,VLOOKUP(AH11,Küren!$A$9:$N$68,3) &amp; " " &amp; VLOOKUP(AH11,Küren!$A$9:$N$68,2),"")</f>
        <v/>
      </c>
      <c r="K11" s="118" t="str">
        <f>IF(AI11&gt;0,VLOOKUP(AI11,Küren!$A$9:$N$68,3) &amp; " " &amp; VLOOKUP(AI11,Küren!$A$9:$N$68,2),"")</f>
        <v/>
      </c>
      <c r="L11" s="118" t="str">
        <f>IF(AJ11&gt;0,VLOOKUP(AJ11,Küren!$A$9:$N$68,3) &amp; " " &amp; VLOOKUP(AJ11,Küren!$A$9:$N$68,2),"")</f>
        <v/>
      </c>
      <c r="M11" s="118" t="str">
        <f>IF(AK11&gt;0,VLOOKUP(AK11,Küren!$A$9:$N$68,3) &amp; " " &amp; VLOOKUP(AK11,Küren!$A$9:$N$68,2),"")</f>
        <v/>
      </c>
      <c r="N11" s="118" t="str">
        <f>IF(AL11&gt;0,VLOOKUP(AL11,Küren!$A$9:$N$68,3) &amp; " " &amp; VLOOKUP(AL11,Küren!$A$9:$N$68,2),"")</f>
        <v/>
      </c>
      <c r="O11" s="118" t="str">
        <f>IF(AM11&gt;0,VLOOKUP(AM11,Küren!$A$9:$N$68,3) &amp; " " &amp; VLOOKUP(AM11,Küren!$A$9:$N$68,2),"")</f>
        <v/>
      </c>
      <c r="P11" s="118" t="str">
        <f>IF(AN11&gt;0,VLOOKUP(AN11,Küren!$A$9:$N$68,3) &amp; " " &amp; VLOOKUP(AN11,Küren!$A$9:$N$68,2),"")</f>
        <v/>
      </c>
      <c r="Q11" s="118" t="str">
        <f>IF(AO11&gt;0,VLOOKUP(AO11,Küren!$A$9:$N$68,3) &amp; " " &amp; VLOOKUP(AO11,Küren!$A$9:$N$68,2),"")</f>
        <v/>
      </c>
      <c r="R11" s="118" t="str">
        <f>IF(AP11&gt;0,VLOOKUP(AP11,Küren!$A$9:$N$68,3) &amp; " " &amp; VLOOKUP(AP11,Küren!$A$9:$N$68,2),"")</f>
        <v/>
      </c>
      <c r="S11" s="118" t="str">
        <f>IF(AQ11&gt;0,VLOOKUP(AQ11,Küren!$A$9:$N$68,3) &amp; " " &amp; VLOOKUP(AQ11,Küren!$A$9:$N$68,2),"")</f>
        <v/>
      </c>
      <c r="T11" s="118" t="str">
        <f>IF(AR11&gt;0,VLOOKUP(AR11,Küren!$A$9:$N$68,3) &amp; " " &amp; VLOOKUP(AR11,Küren!$A$9:$N$68,2),"")</f>
        <v/>
      </c>
      <c r="U11" s="118" t="str">
        <f>IF(AS11&gt;0,VLOOKUP(AS11,Küren!$A$9:$N$68,3) &amp; " " &amp; VLOOKUP(AS11,Küren!$A$9:$N$68,2),"")</f>
        <v/>
      </c>
      <c r="V11" s="118" t="str">
        <f>IF(AT11&gt;0,VLOOKUP(AT11,Küren!$A$9:$N$68,3) &amp; " " &amp; VLOOKUP(AT11,Küren!$A$9:$N$68,2),"")</f>
        <v/>
      </c>
      <c r="W11" s="118" t="str">
        <f>IF(AU11&gt;0,VLOOKUP(AU11,Küren!$A$9:$N$68,3) &amp; " " &amp; VLOOKUP(AU11,Küren!$A$9:$N$68,2),"")</f>
        <v/>
      </c>
      <c r="X11" s="118" t="str">
        <f>IF(AV11&gt;0,VLOOKUP(AV11,Küren!$A$9:$N$68,3) &amp; " " &amp; VLOOKUP(AV11,Küren!$A$9:$N$68,2),"")</f>
        <v/>
      </c>
      <c r="Y11" s="118" t="str">
        <f>IF(AW11&gt;0,VLOOKUP(AW11,Küren!$A$9:$N$68,3) &amp; " " &amp; VLOOKUP(AW11,Küren!$A$9:$N$68,2),"")</f>
        <v/>
      </c>
      <c r="Z11" s="118" t="str">
        <f>IF(AX11&gt;0,VLOOKUP(AX11,Küren!$A$9:$N$68,3) &amp; " " &amp; VLOOKUP(AX11,Küren!$A$9:$N$68,2),"")</f>
        <v/>
      </c>
      <c r="AA11" s="118" t="str">
        <f>IF(AY11&gt;0,VLOOKUP(AY11,Küren!$A$9:$N$68,3) &amp; " " &amp; VLOOKUP(AY11,Küren!$A$9:$N$68,2),"")</f>
        <v/>
      </c>
      <c r="AB11" s="118" t="str">
        <f>IF(AZ11&gt;0,VLOOKUP(AZ11,Küren!$A$9:$N$68,3) &amp; " " &amp; VLOOKUP(AZ11,Küren!$A$9:$N$68,2),"")</f>
        <v/>
      </c>
      <c r="AC11">
        <f t="array" ref="AC11">IFERROR(LARGE((Küren!$N$9:$N$68=$A11)*Küren!$A$9:$A$68,($D11)-AC$5+1),0)</f>
        <v>0</v>
      </c>
      <c r="AD11">
        <f t="array" ref="AD11">IFERROR(LARGE((Küren!$N$9:$N$68=$A11)*Küren!$A$9:$A$68,($D11)-AD$5+1),0)</f>
        <v>0</v>
      </c>
      <c r="AE11">
        <f t="array" ref="AE11">IFERROR(LARGE((Küren!$N$9:$N$68=$A11)*Küren!$A$9:$A$68,($D11)-AE$5+1),0)</f>
        <v>0</v>
      </c>
      <c r="AF11">
        <f t="array" ref="AF11">IFERROR(LARGE((Küren!$N$9:$N$68=$A11)*Küren!$A$9:$A$68,($D11)-AF$5+1),0)</f>
        <v>0</v>
      </c>
      <c r="AG11">
        <f t="array" ref="AG11">IFERROR(LARGE((Küren!$N$9:$N$68=$A11)*Küren!$A$9:$A$68,($D11)-AG$5+1),0)</f>
        <v>0</v>
      </c>
      <c r="AH11">
        <f t="array" ref="AH11">IFERROR(LARGE((Küren!$N$9:$N$68=$A11)*Küren!$A$9:$A$68,($D11)-AH$5+1),0)</f>
        <v>0</v>
      </c>
      <c r="AI11">
        <f t="array" ref="AI11">IFERROR(LARGE((Küren!$N$9:$N$68=$A11)*Küren!$A$9:$A$68,($D11)-AI$5+1),0)</f>
        <v>0</v>
      </c>
      <c r="AJ11">
        <f t="array" ref="AJ11">IFERROR(LARGE((Küren!$N$9:$N$68=$A11)*Küren!$A$9:$A$68,($D11)-AJ$5+1),0)</f>
        <v>0</v>
      </c>
      <c r="AK11">
        <f t="array" ref="AK11">IFERROR(LARGE((Küren!$N$9:$N$68=$A11)*Küren!$A$9:$A$68,($D11)-AK$5+1),0)</f>
        <v>0</v>
      </c>
      <c r="AL11">
        <f t="array" ref="AL11">IFERROR(LARGE((Küren!$N$9:$N$68=$A11)*Küren!$A$9:$A$68,($D11)-AL$5+1),0)</f>
        <v>0</v>
      </c>
      <c r="AM11">
        <f t="array" ref="AM11">IFERROR(LARGE((Küren!$N$9:$N$68=$A11)*Küren!$A$9:$A$68,($D11)-AM$5+1),0)</f>
        <v>0</v>
      </c>
      <c r="AN11">
        <f t="array" ref="AN11">IFERROR(LARGE((Küren!$N$9:$N$68=$A11)*Küren!$A$9:$A$68,($D11)-AN$5+1),0)</f>
        <v>0</v>
      </c>
      <c r="AO11">
        <f t="array" ref="AO11">IFERROR(LARGE((Küren!$N$9:$N$68=$A11)*Küren!$A$9:$A$68,($D11)-AO$5+1),0)</f>
        <v>0</v>
      </c>
      <c r="AP11">
        <f t="array" ref="AP11">IFERROR(LARGE((Küren!$N$9:$N$68=$A11)*Küren!$A$9:$A$68,($D11)-AP$5+1),0)</f>
        <v>0</v>
      </c>
      <c r="AQ11">
        <f t="array" ref="AQ11">IFERROR(LARGE((Küren!$N$9:$N$68=$A11)*Küren!$A$9:$A$68,($D11)-AQ$5+1),0)</f>
        <v>0</v>
      </c>
      <c r="AR11">
        <f t="array" ref="AR11">IFERROR(LARGE((Küren!$N$9:$N$68=$A11)*Küren!$A$9:$A$68,($D11)-AR$5+1),0)</f>
        <v>0</v>
      </c>
      <c r="AS11">
        <f t="array" ref="AS11">IFERROR(LARGE((Küren!$N$9:$N$68=$A11)*Küren!$A$9:$A$68,($D11)-AS$5+1),0)</f>
        <v>0</v>
      </c>
      <c r="AT11">
        <f t="array" ref="AT11">IFERROR(LARGE((Küren!$N$9:$N$68=$A11)*Küren!$A$9:$A$68,($D11)-AT$5+1),0)</f>
        <v>0</v>
      </c>
      <c r="AU11">
        <f t="array" ref="AU11">IFERROR(LARGE((Küren!$N$9:$N$68=$A11)*Küren!$A$9:$A$68,($D11)-AU$5+1),0)</f>
        <v>0</v>
      </c>
      <c r="AV11">
        <f t="array" ref="AV11">IFERROR(LARGE((Küren!$N$9:$N$68=$A11)*Küren!$A$9:$A$68,($D11)-AV$5+1),0)</f>
        <v>0</v>
      </c>
      <c r="AW11">
        <f t="array" ref="AW11">IFERROR(LARGE((Küren!$N$9:$N$68=$A11)*Küren!$A$9:$A$68,($D11)-AW$5+1),0)</f>
        <v>0</v>
      </c>
      <c r="AX11">
        <f t="array" ref="AX11">IFERROR(LARGE((Küren!$N$9:$N$68=$A11)*Küren!$A$9:$A$68,($D11)-AX$5+1),0)</f>
        <v>0</v>
      </c>
      <c r="AY11">
        <f t="array" ref="AY11">IFERROR(LARGE((Küren!$N$9:$N$68=$A11)*Küren!$A$9:$A$68,($D11)-AY$5+1),0)</f>
        <v>0</v>
      </c>
      <c r="AZ11">
        <f t="array" ref="AZ11">IFERROR(LARGE((Küren!$N$9:$N$68=$A11)*Küren!$A$9:$A$68,($D11)-AZ$5+1),0)</f>
        <v>0</v>
      </c>
    </row>
    <row r="12" spans="1:52" x14ac:dyDescent="0.25">
      <c r="A12" s="116" t="str">
        <f t="array" ref="A12">IFERROR(SMALL(Küren!$N$9:$N$68,(ROW($A$7)-6+SUM($D$6:D11))),"")</f>
        <v/>
      </c>
      <c r="B12" s="114"/>
      <c r="C12" s="117" t="str">
        <f>IFERROR(IF(AC12&gt;0,MAX(VLOOKUP(AC12,Küren!$A$8:$N$68,6),VLOOKUP(AD12,Küren!$A$8:$N$68,6),VLOOKUP(AE12,Küren!$A$8:$N$68,6),VLOOKUP(AF12,Küren!$A$8:$N$68,6),VLOOKUP(AG12,Küren!$A$8:$N$68,6),VLOOKUP(AH12,Küren!$A$8:$N$68,6),VLOOKUP(AI12,Küren!$A$8:$N$68,6),VLOOKUP(AJ12,Küren!$A$8:$N$68,6)),""),"")</f>
        <v/>
      </c>
      <c r="D12" s="116" t="str">
        <f>IF(ISNUMBER(A12),COUNTIF(Küren!$N$9:$N$68,A12),"")</f>
        <v/>
      </c>
      <c r="E12" s="118" t="str">
        <f>IF(AC12&gt;0,VLOOKUP(AC12,Küren!$A$9:$N$68,3) &amp; " " &amp; VLOOKUP(AC12,Küren!$A$9:$N$68,2),"")</f>
        <v/>
      </c>
      <c r="F12" s="118" t="str">
        <f>IF(AD12&gt;0,VLOOKUP(AD12,Küren!$A$9:$N$68,3) &amp; " " &amp; VLOOKUP(AD12,Küren!$A$9:$N$68,2),"")</f>
        <v/>
      </c>
      <c r="G12" s="118" t="str">
        <f>IF(AE12&gt;0,VLOOKUP(AE12,Küren!$A$9:$N$68,3) &amp; " " &amp; VLOOKUP(AE12,Küren!$A$9:$N$68,2),"")</f>
        <v/>
      </c>
      <c r="H12" s="118" t="str">
        <f>IF(AF12&gt;0,VLOOKUP(AF12,Küren!$A$9:$N$68,3) &amp; " " &amp; VLOOKUP(AF12,Küren!$A$9:$N$68,2),"")</f>
        <v/>
      </c>
      <c r="I12" s="118" t="str">
        <f>IF(AG12&gt;0,VLOOKUP(AG12,Küren!$A$9:$N$68,3) &amp; " " &amp; VLOOKUP(AG12,Küren!$A$9:$N$68,2),"")</f>
        <v/>
      </c>
      <c r="J12" s="118" t="str">
        <f>IF(AH12&gt;0,VLOOKUP(AH12,Küren!$A$9:$N$68,3) &amp; " " &amp; VLOOKUP(AH12,Küren!$A$9:$N$68,2),"")</f>
        <v/>
      </c>
      <c r="K12" s="118" t="str">
        <f>IF(AI12&gt;0,VLOOKUP(AI12,Küren!$A$9:$N$68,3) &amp; " " &amp; VLOOKUP(AI12,Küren!$A$9:$N$68,2),"")</f>
        <v/>
      </c>
      <c r="L12" s="118" t="str">
        <f>IF(AJ12&gt;0,VLOOKUP(AJ12,Küren!$A$9:$N$68,3) &amp; " " &amp; VLOOKUP(AJ12,Küren!$A$9:$N$68,2),"")</f>
        <v/>
      </c>
      <c r="M12" s="118" t="str">
        <f>IF(AK12&gt;0,VLOOKUP(AK12,Küren!$A$9:$N$68,3) &amp; " " &amp; VLOOKUP(AK12,Küren!$A$9:$N$68,2),"")</f>
        <v/>
      </c>
      <c r="N12" s="118" t="str">
        <f>IF(AL12&gt;0,VLOOKUP(AL12,Küren!$A$9:$N$68,3) &amp; " " &amp; VLOOKUP(AL12,Küren!$A$9:$N$68,2),"")</f>
        <v/>
      </c>
      <c r="O12" s="118" t="str">
        <f>IF(AM12&gt;0,VLOOKUP(AM12,Küren!$A$9:$N$68,3) &amp; " " &amp; VLOOKUP(AM12,Küren!$A$9:$N$68,2),"")</f>
        <v/>
      </c>
      <c r="P12" s="118" t="str">
        <f>IF(AN12&gt;0,VLOOKUP(AN12,Küren!$A$9:$N$68,3) &amp; " " &amp; VLOOKUP(AN12,Küren!$A$9:$N$68,2),"")</f>
        <v/>
      </c>
      <c r="Q12" s="118" t="str">
        <f>IF(AO12&gt;0,VLOOKUP(AO12,Küren!$A$9:$N$68,3) &amp; " " &amp; VLOOKUP(AO12,Küren!$A$9:$N$68,2),"")</f>
        <v/>
      </c>
      <c r="R12" s="118" t="str">
        <f>IF(AP12&gt;0,VLOOKUP(AP12,Küren!$A$9:$N$68,3) &amp; " " &amp; VLOOKUP(AP12,Küren!$A$9:$N$68,2),"")</f>
        <v/>
      </c>
      <c r="S12" s="118" t="str">
        <f>IF(AQ12&gt;0,VLOOKUP(AQ12,Küren!$A$9:$N$68,3) &amp; " " &amp; VLOOKUP(AQ12,Küren!$A$9:$N$68,2),"")</f>
        <v/>
      </c>
      <c r="T12" s="118" t="str">
        <f>IF(AR12&gt;0,VLOOKUP(AR12,Küren!$A$9:$N$68,3) &amp; " " &amp; VLOOKUP(AR12,Küren!$A$9:$N$68,2),"")</f>
        <v/>
      </c>
      <c r="U12" s="118" t="str">
        <f>IF(AS12&gt;0,VLOOKUP(AS12,Küren!$A$9:$N$68,3) &amp; " " &amp; VLOOKUP(AS12,Küren!$A$9:$N$68,2),"")</f>
        <v/>
      </c>
      <c r="V12" s="118" t="str">
        <f>IF(AT12&gt;0,VLOOKUP(AT12,Küren!$A$9:$N$68,3) &amp; " " &amp; VLOOKUP(AT12,Küren!$A$9:$N$68,2),"")</f>
        <v/>
      </c>
      <c r="W12" s="118" t="str">
        <f>IF(AU12&gt;0,VLOOKUP(AU12,Küren!$A$9:$N$68,3) &amp; " " &amp; VLOOKUP(AU12,Küren!$A$9:$N$68,2),"")</f>
        <v/>
      </c>
      <c r="X12" s="118" t="str">
        <f>IF(AV12&gt;0,VLOOKUP(AV12,Küren!$A$9:$N$68,3) &amp; " " &amp; VLOOKUP(AV12,Küren!$A$9:$N$68,2),"")</f>
        <v/>
      </c>
      <c r="Y12" s="118" t="str">
        <f>IF(AW12&gt;0,VLOOKUP(AW12,Küren!$A$9:$N$68,3) &amp; " " &amp; VLOOKUP(AW12,Küren!$A$9:$N$68,2),"")</f>
        <v/>
      </c>
      <c r="Z12" s="118" t="str">
        <f>IF(AX12&gt;0,VLOOKUP(AX12,Küren!$A$9:$N$68,3) &amp; " " &amp; VLOOKUP(AX12,Küren!$A$9:$N$68,2),"")</f>
        <v/>
      </c>
      <c r="AA12" s="118" t="str">
        <f>IF(AY12&gt;0,VLOOKUP(AY12,Küren!$A$9:$N$68,3) &amp; " " &amp; VLOOKUP(AY12,Küren!$A$9:$N$68,2),"")</f>
        <v/>
      </c>
      <c r="AB12" s="118" t="str">
        <f>IF(AZ12&gt;0,VLOOKUP(AZ12,Küren!$A$9:$N$68,3) &amp; " " &amp; VLOOKUP(AZ12,Küren!$A$9:$N$68,2),"")</f>
        <v/>
      </c>
      <c r="AC12">
        <f t="array" ref="AC12">IFERROR(LARGE((Küren!$N$9:$N$68=$A12)*Küren!$A$9:$A$68,($D12)-AC$5+1),0)</f>
        <v>0</v>
      </c>
      <c r="AD12">
        <f t="array" ref="AD12">IFERROR(LARGE((Küren!$N$9:$N$68=$A12)*Küren!$A$9:$A$68,($D12)-AD$5+1),0)</f>
        <v>0</v>
      </c>
      <c r="AE12">
        <f t="array" ref="AE12">IFERROR(LARGE((Küren!$N$9:$N$68=$A12)*Küren!$A$9:$A$68,($D12)-AE$5+1),0)</f>
        <v>0</v>
      </c>
      <c r="AF12">
        <f t="array" ref="AF12">IFERROR(LARGE((Küren!$N$9:$N$68=$A12)*Küren!$A$9:$A$68,($D12)-AF$5+1),0)</f>
        <v>0</v>
      </c>
      <c r="AG12">
        <f t="array" ref="AG12">IFERROR(LARGE((Küren!$N$9:$N$68=$A12)*Küren!$A$9:$A$68,($D12)-AG$5+1),0)</f>
        <v>0</v>
      </c>
      <c r="AH12">
        <f t="array" ref="AH12">IFERROR(LARGE((Küren!$N$9:$N$68=$A12)*Küren!$A$9:$A$68,($D12)-AH$5+1),0)</f>
        <v>0</v>
      </c>
      <c r="AI12">
        <f t="array" ref="AI12">IFERROR(LARGE((Küren!$N$9:$N$68=$A12)*Küren!$A$9:$A$68,($D12)-AI$5+1),0)</f>
        <v>0</v>
      </c>
      <c r="AJ12">
        <f t="array" ref="AJ12">IFERROR(LARGE((Küren!$N$9:$N$68=$A12)*Küren!$A$9:$A$68,($D12)-AJ$5+1),0)</f>
        <v>0</v>
      </c>
      <c r="AK12">
        <f t="array" ref="AK12">IFERROR(LARGE((Küren!$N$9:$N$68=$A12)*Küren!$A$9:$A$68,($D12)-AK$5+1),0)</f>
        <v>0</v>
      </c>
      <c r="AL12">
        <f t="array" ref="AL12">IFERROR(LARGE((Küren!$N$9:$N$68=$A12)*Küren!$A$9:$A$68,($D12)-AL$5+1),0)</f>
        <v>0</v>
      </c>
      <c r="AM12">
        <f t="array" ref="AM12">IFERROR(LARGE((Küren!$N$9:$N$68=$A12)*Küren!$A$9:$A$68,($D12)-AM$5+1),0)</f>
        <v>0</v>
      </c>
      <c r="AN12">
        <f t="array" ref="AN12">IFERROR(LARGE((Küren!$N$9:$N$68=$A12)*Küren!$A$9:$A$68,($D12)-AN$5+1),0)</f>
        <v>0</v>
      </c>
      <c r="AO12">
        <f t="array" ref="AO12">IFERROR(LARGE((Küren!$N$9:$N$68=$A12)*Küren!$A$9:$A$68,($D12)-AO$5+1),0)</f>
        <v>0</v>
      </c>
      <c r="AP12">
        <f t="array" ref="AP12">IFERROR(LARGE((Küren!$N$9:$N$68=$A12)*Küren!$A$9:$A$68,($D12)-AP$5+1),0)</f>
        <v>0</v>
      </c>
      <c r="AQ12">
        <f t="array" ref="AQ12">IFERROR(LARGE((Küren!$N$9:$N$68=$A12)*Küren!$A$9:$A$68,($D12)-AQ$5+1),0)</f>
        <v>0</v>
      </c>
      <c r="AR12">
        <f t="array" ref="AR12">IFERROR(LARGE((Küren!$N$9:$N$68=$A12)*Küren!$A$9:$A$68,($D12)-AR$5+1),0)</f>
        <v>0</v>
      </c>
      <c r="AS12">
        <f t="array" ref="AS12">IFERROR(LARGE((Küren!$N$9:$N$68=$A12)*Küren!$A$9:$A$68,($D12)-AS$5+1),0)</f>
        <v>0</v>
      </c>
      <c r="AT12">
        <f t="array" ref="AT12">IFERROR(LARGE((Küren!$N$9:$N$68=$A12)*Küren!$A$9:$A$68,($D12)-AT$5+1),0)</f>
        <v>0</v>
      </c>
      <c r="AU12">
        <f t="array" ref="AU12">IFERROR(LARGE((Küren!$N$9:$N$68=$A12)*Küren!$A$9:$A$68,($D12)-AU$5+1),0)</f>
        <v>0</v>
      </c>
      <c r="AV12">
        <f t="array" ref="AV12">IFERROR(LARGE((Küren!$N$9:$N$68=$A12)*Küren!$A$9:$A$68,($D12)-AV$5+1),0)</f>
        <v>0</v>
      </c>
      <c r="AW12">
        <f t="array" ref="AW12">IFERROR(LARGE((Küren!$N$9:$N$68=$A12)*Küren!$A$9:$A$68,($D12)-AW$5+1),0)</f>
        <v>0</v>
      </c>
      <c r="AX12">
        <f t="array" ref="AX12">IFERROR(LARGE((Küren!$N$9:$N$68=$A12)*Küren!$A$9:$A$68,($D12)-AX$5+1),0)</f>
        <v>0</v>
      </c>
      <c r="AY12">
        <f t="array" ref="AY12">IFERROR(LARGE((Küren!$N$9:$N$68=$A12)*Küren!$A$9:$A$68,($D12)-AY$5+1),0)</f>
        <v>0</v>
      </c>
      <c r="AZ12">
        <f t="array" ref="AZ12">IFERROR(LARGE((Küren!$N$9:$N$68=$A12)*Küren!$A$9:$A$68,($D12)-AZ$5+1),0)</f>
        <v>0</v>
      </c>
    </row>
    <row r="13" spans="1:52" x14ac:dyDescent="0.25">
      <c r="A13" s="116" t="str">
        <f t="array" ref="A13">IFERROR(SMALL(Küren!$N$9:$N$68,(ROW($A$7)-6+SUM($D$6:D12))),"")</f>
        <v/>
      </c>
      <c r="B13" s="114"/>
      <c r="C13" s="117" t="str">
        <f>IFERROR(IF(AC13&gt;0,MAX(VLOOKUP(AC13,Küren!$A$8:$N$68,6),VLOOKUP(AD13,Küren!$A$8:$N$68,6),VLOOKUP(AE13,Küren!$A$8:$N$68,6),VLOOKUP(AF13,Küren!$A$8:$N$68,6),VLOOKUP(AG13,Küren!$A$8:$N$68,6),VLOOKUP(AH13,Küren!$A$8:$N$68,6),VLOOKUP(AI13,Küren!$A$8:$N$68,6),VLOOKUP(AJ13,Küren!$A$8:$N$68,6)),""),"")</f>
        <v/>
      </c>
      <c r="D13" s="116" t="str">
        <f>IF(ISNUMBER(A13),COUNTIF(Küren!$N$9:$N$68,A13),"")</f>
        <v/>
      </c>
      <c r="E13" s="118" t="str">
        <f>IF(AC13&gt;0,VLOOKUP(AC13,Küren!$A$9:$N$68,3) &amp; " " &amp; VLOOKUP(AC13,Küren!$A$9:$N$68,2),"")</f>
        <v/>
      </c>
      <c r="F13" s="118" t="str">
        <f>IF(AD13&gt;0,VLOOKUP(AD13,Küren!$A$9:$N$68,3) &amp; " " &amp; VLOOKUP(AD13,Küren!$A$9:$N$68,2),"")</f>
        <v/>
      </c>
      <c r="G13" s="118" t="str">
        <f>IF(AE13&gt;0,VLOOKUP(AE13,Küren!$A$9:$N$68,3) &amp; " " &amp; VLOOKUP(AE13,Küren!$A$9:$N$68,2),"")</f>
        <v/>
      </c>
      <c r="H13" s="118" t="str">
        <f>IF(AF13&gt;0,VLOOKUP(AF13,Küren!$A$9:$N$68,3) &amp; " " &amp; VLOOKUP(AF13,Küren!$A$9:$N$68,2),"")</f>
        <v/>
      </c>
      <c r="I13" s="118" t="str">
        <f>IF(AG13&gt;0,VLOOKUP(AG13,Küren!$A$9:$N$68,3) &amp; " " &amp; VLOOKUP(AG13,Küren!$A$9:$N$68,2),"")</f>
        <v/>
      </c>
      <c r="J13" s="118" t="str">
        <f>IF(AH13&gt;0,VLOOKUP(AH13,Küren!$A$9:$N$68,3) &amp; " " &amp; VLOOKUP(AH13,Küren!$A$9:$N$68,2),"")</f>
        <v/>
      </c>
      <c r="K13" s="118" t="str">
        <f>IF(AI13&gt;0,VLOOKUP(AI13,Küren!$A$9:$N$68,3) &amp; " " &amp; VLOOKUP(AI13,Küren!$A$9:$N$68,2),"")</f>
        <v/>
      </c>
      <c r="L13" s="118" t="str">
        <f>IF(AJ13&gt;0,VLOOKUP(AJ13,Küren!$A$9:$N$68,3) &amp; " " &amp; VLOOKUP(AJ13,Küren!$A$9:$N$68,2),"")</f>
        <v/>
      </c>
      <c r="M13" s="118" t="str">
        <f>IF(AK13&gt;0,VLOOKUP(AK13,Küren!$A$9:$N$68,3) &amp; " " &amp; VLOOKUP(AK13,Küren!$A$9:$N$68,2),"")</f>
        <v/>
      </c>
      <c r="N13" s="118" t="str">
        <f>IF(AL13&gt;0,VLOOKUP(AL13,Küren!$A$9:$N$68,3) &amp; " " &amp; VLOOKUP(AL13,Küren!$A$9:$N$68,2),"")</f>
        <v/>
      </c>
      <c r="O13" s="118" t="str">
        <f>IF(AM13&gt;0,VLOOKUP(AM13,Küren!$A$9:$N$68,3) &amp; " " &amp; VLOOKUP(AM13,Küren!$A$9:$N$68,2),"")</f>
        <v/>
      </c>
      <c r="P13" s="118" t="str">
        <f>IF(AN13&gt;0,VLOOKUP(AN13,Küren!$A$9:$N$68,3) &amp; " " &amp; VLOOKUP(AN13,Küren!$A$9:$N$68,2),"")</f>
        <v/>
      </c>
      <c r="Q13" s="118" t="str">
        <f>IF(AO13&gt;0,VLOOKUP(AO13,Küren!$A$9:$N$68,3) &amp; " " &amp; VLOOKUP(AO13,Küren!$A$9:$N$68,2),"")</f>
        <v/>
      </c>
      <c r="R13" s="118" t="str">
        <f>IF(AP13&gt;0,VLOOKUP(AP13,Küren!$A$9:$N$68,3) &amp; " " &amp; VLOOKUP(AP13,Küren!$A$9:$N$68,2),"")</f>
        <v/>
      </c>
      <c r="S13" s="118" t="str">
        <f>IF(AQ13&gt;0,VLOOKUP(AQ13,Küren!$A$9:$N$68,3) &amp; " " &amp; VLOOKUP(AQ13,Küren!$A$9:$N$68,2),"")</f>
        <v/>
      </c>
      <c r="T13" s="118" t="str">
        <f>IF(AR13&gt;0,VLOOKUP(AR13,Küren!$A$9:$N$68,3) &amp; " " &amp; VLOOKUP(AR13,Küren!$A$9:$N$68,2),"")</f>
        <v/>
      </c>
      <c r="U13" s="118" t="str">
        <f>IF(AS13&gt;0,VLOOKUP(AS13,Küren!$A$9:$N$68,3) &amp; " " &amp; VLOOKUP(AS13,Küren!$A$9:$N$68,2),"")</f>
        <v/>
      </c>
      <c r="V13" s="118" t="str">
        <f>IF(AT13&gt;0,VLOOKUP(AT13,Küren!$A$9:$N$68,3) &amp; " " &amp; VLOOKUP(AT13,Küren!$A$9:$N$68,2),"")</f>
        <v/>
      </c>
      <c r="W13" s="118" t="str">
        <f>IF(AU13&gt;0,VLOOKUP(AU13,Küren!$A$9:$N$68,3) &amp; " " &amp; VLOOKUP(AU13,Küren!$A$9:$N$68,2),"")</f>
        <v/>
      </c>
      <c r="X13" s="118" t="str">
        <f>IF(AV13&gt;0,VLOOKUP(AV13,Küren!$A$9:$N$68,3) &amp; " " &amp; VLOOKUP(AV13,Küren!$A$9:$N$68,2),"")</f>
        <v/>
      </c>
      <c r="Y13" s="118" t="str">
        <f>IF(AW13&gt;0,VLOOKUP(AW13,Küren!$A$9:$N$68,3) &amp; " " &amp; VLOOKUP(AW13,Küren!$A$9:$N$68,2),"")</f>
        <v/>
      </c>
      <c r="Z13" s="118" t="str">
        <f>IF(AX13&gt;0,VLOOKUP(AX13,Küren!$A$9:$N$68,3) &amp; " " &amp; VLOOKUP(AX13,Küren!$A$9:$N$68,2),"")</f>
        <v/>
      </c>
      <c r="AA13" s="118" t="str">
        <f>IF(AY13&gt;0,VLOOKUP(AY13,Küren!$A$9:$N$68,3) &amp; " " &amp; VLOOKUP(AY13,Küren!$A$9:$N$68,2),"")</f>
        <v/>
      </c>
      <c r="AB13" s="118" t="str">
        <f>IF(AZ13&gt;0,VLOOKUP(AZ13,Küren!$A$9:$N$68,3) &amp; " " &amp; VLOOKUP(AZ13,Küren!$A$9:$N$68,2),"")</f>
        <v/>
      </c>
      <c r="AC13">
        <f t="array" ref="AC13">IFERROR(LARGE((Küren!$N$9:$N$68=$A13)*Küren!$A$9:$A$68,($D13)-AC$5+1),0)</f>
        <v>0</v>
      </c>
      <c r="AD13">
        <f t="array" ref="AD13">IFERROR(LARGE((Küren!$N$9:$N$68=$A13)*Küren!$A$9:$A$68,($D13)-AD$5+1),0)</f>
        <v>0</v>
      </c>
      <c r="AE13">
        <f t="array" ref="AE13">IFERROR(LARGE((Küren!$N$9:$N$68=$A13)*Küren!$A$9:$A$68,($D13)-AE$5+1),0)</f>
        <v>0</v>
      </c>
      <c r="AF13">
        <f t="array" ref="AF13">IFERROR(LARGE((Küren!$N$9:$N$68=$A13)*Küren!$A$9:$A$68,($D13)-AF$5+1),0)</f>
        <v>0</v>
      </c>
      <c r="AG13">
        <f t="array" ref="AG13">IFERROR(LARGE((Küren!$N$9:$N$68=$A13)*Küren!$A$9:$A$68,($D13)-AG$5+1),0)</f>
        <v>0</v>
      </c>
      <c r="AH13">
        <f t="array" ref="AH13">IFERROR(LARGE((Küren!$N$9:$N$68=$A13)*Küren!$A$9:$A$68,($D13)-AH$5+1),0)</f>
        <v>0</v>
      </c>
      <c r="AI13">
        <f t="array" ref="AI13">IFERROR(LARGE((Küren!$N$9:$N$68=$A13)*Küren!$A$9:$A$68,($D13)-AI$5+1),0)</f>
        <v>0</v>
      </c>
      <c r="AJ13">
        <f t="array" ref="AJ13">IFERROR(LARGE((Küren!$N$9:$N$68=$A13)*Küren!$A$9:$A$68,($D13)-AJ$5+1),0)</f>
        <v>0</v>
      </c>
      <c r="AK13">
        <f t="array" ref="AK13">IFERROR(LARGE((Küren!$N$9:$N$68=$A13)*Küren!$A$9:$A$68,($D13)-AK$5+1),0)</f>
        <v>0</v>
      </c>
      <c r="AL13">
        <f t="array" ref="AL13">IFERROR(LARGE((Küren!$N$9:$N$68=$A13)*Küren!$A$9:$A$68,($D13)-AL$5+1),0)</f>
        <v>0</v>
      </c>
      <c r="AM13">
        <f t="array" ref="AM13">IFERROR(LARGE((Küren!$N$9:$N$68=$A13)*Küren!$A$9:$A$68,($D13)-AM$5+1),0)</f>
        <v>0</v>
      </c>
      <c r="AN13">
        <f t="array" ref="AN13">IFERROR(LARGE((Küren!$N$9:$N$68=$A13)*Küren!$A$9:$A$68,($D13)-AN$5+1),0)</f>
        <v>0</v>
      </c>
      <c r="AO13">
        <f t="array" ref="AO13">IFERROR(LARGE((Küren!$N$9:$N$68=$A13)*Küren!$A$9:$A$68,($D13)-AO$5+1),0)</f>
        <v>0</v>
      </c>
      <c r="AP13">
        <f t="array" ref="AP13">IFERROR(LARGE((Küren!$N$9:$N$68=$A13)*Küren!$A$9:$A$68,($D13)-AP$5+1),0)</f>
        <v>0</v>
      </c>
      <c r="AQ13">
        <f t="array" ref="AQ13">IFERROR(LARGE((Küren!$N$9:$N$68=$A13)*Küren!$A$9:$A$68,($D13)-AQ$5+1),0)</f>
        <v>0</v>
      </c>
      <c r="AR13">
        <f t="array" ref="AR13">IFERROR(LARGE((Küren!$N$9:$N$68=$A13)*Küren!$A$9:$A$68,($D13)-AR$5+1),0)</f>
        <v>0</v>
      </c>
      <c r="AS13">
        <f t="array" ref="AS13">IFERROR(LARGE((Küren!$N$9:$N$68=$A13)*Küren!$A$9:$A$68,($D13)-AS$5+1),0)</f>
        <v>0</v>
      </c>
      <c r="AT13">
        <f t="array" ref="AT13">IFERROR(LARGE((Küren!$N$9:$N$68=$A13)*Küren!$A$9:$A$68,($D13)-AT$5+1),0)</f>
        <v>0</v>
      </c>
      <c r="AU13">
        <f t="array" ref="AU13">IFERROR(LARGE((Küren!$N$9:$N$68=$A13)*Küren!$A$9:$A$68,($D13)-AU$5+1),0)</f>
        <v>0</v>
      </c>
      <c r="AV13">
        <f t="array" ref="AV13">IFERROR(LARGE((Küren!$N$9:$N$68=$A13)*Küren!$A$9:$A$68,($D13)-AV$5+1),0)</f>
        <v>0</v>
      </c>
      <c r="AW13">
        <f t="array" ref="AW13">IFERROR(LARGE((Küren!$N$9:$N$68=$A13)*Küren!$A$9:$A$68,($D13)-AW$5+1),0)</f>
        <v>0</v>
      </c>
      <c r="AX13">
        <f t="array" ref="AX13">IFERROR(LARGE((Küren!$N$9:$N$68=$A13)*Küren!$A$9:$A$68,($D13)-AX$5+1),0)</f>
        <v>0</v>
      </c>
      <c r="AY13">
        <f t="array" ref="AY13">IFERROR(LARGE((Küren!$N$9:$N$68=$A13)*Küren!$A$9:$A$68,($D13)-AY$5+1),0)</f>
        <v>0</v>
      </c>
      <c r="AZ13">
        <f t="array" ref="AZ13">IFERROR(LARGE((Küren!$N$9:$N$68=$A13)*Küren!$A$9:$A$68,($D13)-AZ$5+1),0)</f>
        <v>0</v>
      </c>
    </row>
    <row r="14" spans="1:52" x14ac:dyDescent="0.25">
      <c r="A14" s="116" t="str">
        <f t="array" ref="A14">IFERROR(SMALL(Küren!$N$9:$N$68,(ROW($A$7)-6+SUM($D$6:D13))),"")</f>
        <v/>
      </c>
      <c r="B14" s="114"/>
      <c r="C14" s="117" t="str">
        <f>IFERROR(IF(AC14&gt;0,MAX(VLOOKUP(AC14,Küren!$A$8:$N$68,6),VLOOKUP(AD14,Küren!$A$8:$N$68,6),VLOOKUP(AE14,Küren!$A$8:$N$68,6),VLOOKUP(AF14,Küren!$A$8:$N$68,6),VLOOKUP(AG14,Küren!$A$8:$N$68,6),VLOOKUP(AH14,Küren!$A$8:$N$68,6),VLOOKUP(AI14,Küren!$A$8:$N$68,6),VLOOKUP(AJ14,Küren!$A$8:$N$68,6)),""),"")</f>
        <v/>
      </c>
      <c r="D14" s="116" t="str">
        <f>IF(ISNUMBER(A14),COUNTIF(Küren!$N$9:$N$68,A14),"")</f>
        <v/>
      </c>
      <c r="E14" s="118" t="str">
        <f>IF(AC14&gt;0,VLOOKUP(AC14,Küren!$A$9:$N$68,3) &amp; " " &amp; VLOOKUP(AC14,Küren!$A$9:$N$68,2),"")</f>
        <v/>
      </c>
      <c r="F14" s="118" t="str">
        <f>IF(AD14&gt;0,VLOOKUP(AD14,Küren!$A$9:$N$68,3) &amp; " " &amp; VLOOKUP(AD14,Küren!$A$9:$N$68,2),"")</f>
        <v/>
      </c>
      <c r="G14" s="118" t="str">
        <f>IF(AE14&gt;0,VLOOKUP(AE14,Küren!$A$9:$N$68,3) &amp; " " &amp; VLOOKUP(AE14,Küren!$A$9:$N$68,2),"")</f>
        <v/>
      </c>
      <c r="H14" s="118" t="str">
        <f>IF(AF14&gt;0,VLOOKUP(AF14,Küren!$A$9:$N$68,3) &amp; " " &amp; VLOOKUP(AF14,Küren!$A$9:$N$68,2),"")</f>
        <v/>
      </c>
      <c r="I14" s="118" t="str">
        <f>IF(AG14&gt;0,VLOOKUP(AG14,Küren!$A$9:$N$68,3) &amp; " " &amp; VLOOKUP(AG14,Küren!$A$9:$N$68,2),"")</f>
        <v/>
      </c>
      <c r="J14" s="118" t="str">
        <f>IF(AH14&gt;0,VLOOKUP(AH14,Küren!$A$9:$N$68,3) &amp; " " &amp; VLOOKUP(AH14,Küren!$A$9:$N$68,2),"")</f>
        <v/>
      </c>
      <c r="K14" s="118" t="str">
        <f>IF(AI14&gt;0,VLOOKUP(AI14,Küren!$A$9:$N$68,3) &amp; " " &amp; VLOOKUP(AI14,Küren!$A$9:$N$68,2),"")</f>
        <v/>
      </c>
      <c r="L14" s="118" t="str">
        <f>IF(AJ14&gt;0,VLOOKUP(AJ14,Küren!$A$9:$N$68,3) &amp; " " &amp; VLOOKUP(AJ14,Küren!$A$9:$N$68,2),"")</f>
        <v/>
      </c>
      <c r="M14" s="118" t="str">
        <f>IF(AK14&gt;0,VLOOKUP(AK14,Küren!$A$9:$N$68,3) &amp; " " &amp; VLOOKUP(AK14,Küren!$A$9:$N$68,2),"")</f>
        <v/>
      </c>
      <c r="N14" s="118" t="str">
        <f>IF(AL14&gt;0,VLOOKUP(AL14,Küren!$A$9:$N$68,3) &amp; " " &amp; VLOOKUP(AL14,Küren!$A$9:$N$68,2),"")</f>
        <v/>
      </c>
      <c r="O14" s="118" t="str">
        <f>IF(AM14&gt;0,VLOOKUP(AM14,Küren!$A$9:$N$68,3) &amp; " " &amp; VLOOKUP(AM14,Küren!$A$9:$N$68,2),"")</f>
        <v/>
      </c>
      <c r="P14" s="118" t="str">
        <f>IF(AN14&gt;0,VLOOKUP(AN14,Küren!$A$9:$N$68,3) &amp; " " &amp; VLOOKUP(AN14,Küren!$A$9:$N$68,2),"")</f>
        <v/>
      </c>
      <c r="Q14" s="118" t="str">
        <f>IF(AO14&gt;0,VLOOKUP(AO14,Küren!$A$9:$N$68,3) &amp; " " &amp; VLOOKUP(AO14,Küren!$A$9:$N$68,2),"")</f>
        <v/>
      </c>
      <c r="R14" s="118" t="str">
        <f>IF(AP14&gt;0,VLOOKUP(AP14,Küren!$A$9:$N$68,3) &amp; " " &amp; VLOOKUP(AP14,Küren!$A$9:$N$68,2),"")</f>
        <v/>
      </c>
      <c r="S14" s="118" t="str">
        <f>IF(AQ14&gt;0,VLOOKUP(AQ14,Küren!$A$9:$N$68,3) &amp; " " &amp; VLOOKUP(AQ14,Küren!$A$9:$N$68,2),"")</f>
        <v/>
      </c>
      <c r="T14" s="118" t="str">
        <f>IF(AR14&gt;0,VLOOKUP(AR14,Küren!$A$9:$N$68,3) &amp; " " &amp; VLOOKUP(AR14,Küren!$A$9:$N$68,2),"")</f>
        <v/>
      </c>
      <c r="U14" s="118" t="str">
        <f>IF(AS14&gt;0,VLOOKUP(AS14,Küren!$A$9:$N$68,3) &amp; " " &amp; VLOOKUP(AS14,Küren!$A$9:$N$68,2),"")</f>
        <v/>
      </c>
      <c r="V14" s="118" t="str">
        <f>IF(AT14&gt;0,VLOOKUP(AT14,Küren!$A$9:$N$68,3) &amp; " " &amp; VLOOKUP(AT14,Küren!$A$9:$N$68,2),"")</f>
        <v/>
      </c>
      <c r="W14" s="118" t="str">
        <f>IF(AU14&gt;0,VLOOKUP(AU14,Küren!$A$9:$N$68,3) &amp; " " &amp; VLOOKUP(AU14,Küren!$A$9:$N$68,2),"")</f>
        <v/>
      </c>
      <c r="X14" s="118" t="str">
        <f>IF(AV14&gt;0,VLOOKUP(AV14,Küren!$A$9:$N$68,3) &amp; " " &amp; VLOOKUP(AV14,Küren!$A$9:$N$68,2),"")</f>
        <v/>
      </c>
      <c r="Y14" s="118" t="str">
        <f>IF(AW14&gt;0,VLOOKUP(AW14,Küren!$A$9:$N$68,3) &amp; " " &amp; VLOOKUP(AW14,Küren!$A$9:$N$68,2),"")</f>
        <v/>
      </c>
      <c r="Z14" s="118" t="str">
        <f>IF(AX14&gt;0,VLOOKUP(AX14,Küren!$A$9:$N$68,3) &amp; " " &amp; VLOOKUP(AX14,Küren!$A$9:$N$68,2),"")</f>
        <v/>
      </c>
      <c r="AA14" s="118" t="str">
        <f>IF(AY14&gt;0,VLOOKUP(AY14,Küren!$A$9:$N$68,3) &amp; " " &amp; VLOOKUP(AY14,Küren!$A$9:$N$68,2),"")</f>
        <v/>
      </c>
      <c r="AB14" s="118" t="str">
        <f>IF(AZ14&gt;0,VLOOKUP(AZ14,Küren!$A$9:$N$68,3) &amp; " " &amp; VLOOKUP(AZ14,Küren!$A$9:$N$68,2),"")</f>
        <v/>
      </c>
      <c r="AC14">
        <f t="array" ref="AC14">IFERROR(LARGE((Küren!$N$9:$N$68=$A14)*Küren!$A$9:$A$68,($D14)-AC$5+1),0)</f>
        <v>0</v>
      </c>
      <c r="AD14">
        <f t="array" ref="AD14">IFERROR(LARGE((Küren!$N$9:$N$68=$A14)*Küren!$A$9:$A$68,($D14)-AD$5+1),0)</f>
        <v>0</v>
      </c>
      <c r="AE14">
        <f t="array" ref="AE14">IFERROR(LARGE((Küren!$N$9:$N$68=$A14)*Küren!$A$9:$A$68,($D14)-AE$5+1),0)</f>
        <v>0</v>
      </c>
      <c r="AF14">
        <f t="array" ref="AF14">IFERROR(LARGE((Küren!$N$9:$N$68=$A14)*Küren!$A$9:$A$68,($D14)-AF$5+1),0)</f>
        <v>0</v>
      </c>
      <c r="AG14">
        <f t="array" ref="AG14">IFERROR(LARGE((Küren!$N$9:$N$68=$A14)*Küren!$A$9:$A$68,($D14)-AG$5+1),0)</f>
        <v>0</v>
      </c>
      <c r="AH14">
        <f t="array" ref="AH14">IFERROR(LARGE((Küren!$N$9:$N$68=$A14)*Küren!$A$9:$A$68,($D14)-AH$5+1),0)</f>
        <v>0</v>
      </c>
      <c r="AI14">
        <f t="array" ref="AI14">IFERROR(LARGE((Küren!$N$9:$N$68=$A14)*Küren!$A$9:$A$68,($D14)-AI$5+1),0)</f>
        <v>0</v>
      </c>
      <c r="AJ14">
        <f t="array" ref="AJ14">IFERROR(LARGE((Küren!$N$9:$N$68=$A14)*Küren!$A$9:$A$68,($D14)-AJ$5+1),0)</f>
        <v>0</v>
      </c>
      <c r="AK14">
        <f t="array" ref="AK14">IFERROR(LARGE((Küren!$N$9:$N$68=$A14)*Küren!$A$9:$A$68,($D14)-AK$5+1),0)</f>
        <v>0</v>
      </c>
      <c r="AL14">
        <f t="array" ref="AL14">IFERROR(LARGE((Küren!$N$9:$N$68=$A14)*Küren!$A$9:$A$68,($D14)-AL$5+1),0)</f>
        <v>0</v>
      </c>
      <c r="AM14">
        <f t="array" ref="AM14">IFERROR(LARGE((Küren!$N$9:$N$68=$A14)*Küren!$A$9:$A$68,($D14)-AM$5+1),0)</f>
        <v>0</v>
      </c>
      <c r="AN14">
        <f t="array" ref="AN14">IFERROR(LARGE((Küren!$N$9:$N$68=$A14)*Küren!$A$9:$A$68,($D14)-AN$5+1),0)</f>
        <v>0</v>
      </c>
      <c r="AO14">
        <f t="array" ref="AO14">IFERROR(LARGE((Küren!$N$9:$N$68=$A14)*Küren!$A$9:$A$68,($D14)-AO$5+1),0)</f>
        <v>0</v>
      </c>
      <c r="AP14">
        <f t="array" ref="AP14">IFERROR(LARGE((Küren!$N$9:$N$68=$A14)*Küren!$A$9:$A$68,($D14)-AP$5+1),0)</f>
        <v>0</v>
      </c>
      <c r="AQ14">
        <f t="array" ref="AQ14">IFERROR(LARGE((Küren!$N$9:$N$68=$A14)*Küren!$A$9:$A$68,($D14)-AQ$5+1),0)</f>
        <v>0</v>
      </c>
      <c r="AR14">
        <f t="array" ref="AR14">IFERROR(LARGE((Küren!$N$9:$N$68=$A14)*Küren!$A$9:$A$68,($D14)-AR$5+1),0)</f>
        <v>0</v>
      </c>
      <c r="AS14">
        <f t="array" ref="AS14">IFERROR(LARGE((Küren!$N$9:$N$68=$A14)*Küren!$A$9:$A$68,($D14)-AS$5+1),0)</f>
        <v>0</v>
      </c>
      <c r="AT14">
        <f t="array" ref="AT14">IFERROR(LARGE((Küren!$N$9:$N$68=$A14)*Küren!$A$9:$A$68,($D14)-AT$5+1),0)</f>
        <v>0</v>
      </c>
      <c r="AU14">
        <f t="array" ref="AU14">IFERROR(LARGE((Küren!$N$9:$N$68=$A14)*Küren!$A$9:$A$68,($D14)-AU$5+1),0)</f>
        <v>0</v>
      </c>
      <c r="AV14">
        <f t="array" ref="AV14">IFERROR(LARGE((Küren!$N$9:$N$68=$A14)*Küren!$A$9:$A$68,($D14)-AV$5+1),0)</f>
        <v>0</v>
      </c>
      <c r="AW14">
        <f t="array" ref="AW14">IFERROR(LARGE((Küren!$N$9:$N$68=$A14)*Küren!$A$9:$A$68,($D14)-AW$5+1),0)</f>
        <v>0</v>
      </c>
      <c r="AX14">
        <f t="array" ref="AX14">IFERROR(LARGE((Küren!$N$9:$N$68=$A14)*Küren!$A$9:$A$68,($D14)-AX$5+1),0)</f>
        <v>0</v>
      </c>
      <c r="AY14">
        <f t="array" ref="AY14">IFERROR(LARGE((Küren!$N$9:$N$68=$A14)*Küren!$A$9:$A$68,($D14)-AY$5+1),0)</f>
        <v>0</v>
      </c>
      <c r="AZ14">
        <f t="array" ref="AZ14">IFERROR(LARGE((Küren!$N$9:$N$68=$A14)*Küren!$A$9:$A$68,($D14)-AZ$5+1),0)</f>
        <v>0</v>
      </c>
    </row>
    <row r="15" spans="1:52" x14ac:dyDescent="0.25">
      <c r="A15" s="116" t="str">
        <f t="array" ref="A15">IFERROR(SMALL(Küren!$N$9:$N$68,(ROW($A$7)-6+SUM($D$6:D14))),"")</f>
        <v/>
      </c>
      <c r="B15" s="114"/>
      <c r="C15" s="117" t="str">
        <f>IFERROR(IF(AC15&gt;0,MAX(VLOOKUP(AC15,Küren!$A$8:$N$68,6),VLOOKUP(AD15,Küren!$A$8:$N$68,6),VLOOKUP(AE15,Küren!$A$8:$N$68,6),VLOOKUP(AF15,Küren!$A$8:$N$68,6),VLOOKUP(AG15,Küren!$A$8:$N$68,6),VLOOKUP(AH15,Küren!$A$8:$N$68,6),VLOOKUP(AI15,Küren!$A$8:$N$68,6),VLOOKUP(AJ15,Küren!$A$8:$N$68,6)),""),"")</f>
        <v/>
      </c>
      <c r="D15" s="116" t="str">
        <f>IF(ISNUMBER(A15),COUNTIF(Küren!$N$9:$N$68,A15),"")</f>
        <v/>
      </c>
      <c r="E15" s="118" t="str">
        <f>IF(AC15&gt;0,VLOOKUP(AC15,Küren!$A$9:$N$68,3) &amp; " " &amp; VLOOKUP(AC15,Küren!$A$9:$N$68,2),"")</f>
        <v/>
      </c>
      <c r="F15" s="118" t="str">
        <f>IF(AD15&gt;0,VLOOKUP(AD15,Küren!$A$9:$N$68,3) &amp; " " &amp; VLOOKUP(AD15,Küren!$A$9:$N$68,2),"")</f>
        <v/>
      </c>
      <c r="G15" s="118" t="str">
        <f>IF(AE15&gt;0,VLOOKUP(AE15,Küren!$A$9:$N$68,3) &amp; " " &amp; VLOOKUP(AE15,Küren!$A$9:$N$68,2),"")</f>
        <v/>
      </c>
      <c r="H15" s="118" t="str">
        <f>IF(AF15&gt;0,VLOOKUP(AF15,Küren!$A$9:$N$68,3) &amp; " " &amp; VLOOKUP(AF15,Küren!$A$9:$N$68,2),"")</f>
        <v/>
      </c>
      <c r="I15" s="118" t="str">
        <f>IF(AG15&gt;0,VLOOKUP(AG15,Küren!$A$9:$N$68,3) &amp; " " &amp; VLOOKUP(AG15,Küren!$A$9:$N$68,2),"")</f>
        <v/>
      </c>
      <c r="J15" s="118" t="str">
        <f>IF(AH15&gt;0,VLOOKUP(AH15,Küren!$A$9:$N$68,3) &amp; " " &amp; VLOOKUP(AH15,Küren!$A$9:$N$68,2),"")</f>
        <v/>
      </c>
      <c r="K15" s="118" t="str">
        <f>IF(AI15&gt;0,VLOOKUP(AI15,Küren!$A$9:$N$68,3) &amp; " " &amp; VLOOKUP(AI15,Küren!$A$9:$N$68,2),"")</f>
        <v/>
      </c>
      <c r="L15" s="118" t="str">
        <f>IF(AJ15&gt;0,VLOOKUP(AJ15,Küren!$A$9:$N$68,3) &amp; " " &amp; VLOOKUP(AJ15,Küren!$A$9:$N$68,2),"")</f>
        <v/>
      </c>
      <c r="M15" s="118" t="str">
        <f>IF(AK15&gt;0,VLOOKUP(AK15,Küren!$A$9:$N$68,3) &amp; " " &amp; VLOOKUP(AK15,Küren!$A$9:$N$68,2),"")</f>
        <v/>
      </c>
      <c r="N15" s="118" t="str">
        <f>IF(AL15&gt;0,VLOOKUP(AL15,Küren!$A$9:$N$68,3) &amp; " " &amp; VLOOKUP(AL15,Küren!$A$9:$N$68,2),"")</f>
        <v/>
      </c>
      <c r="O15" s="118" t="str">
        <f>IF(AM15&gt;0,VLOOKUP(AM15,Küren!$A$9:$N$68,3) &amp; " " &amp; VLOOKUP(AM15,Küren!$A$9:$N$68,2),"")</f>
        <v/>
      </c>
      <c r="P15" s="118" t="str">
        <f>IF(AN15&gt;0,VLOOKUP(AN15,Küren!$A$9:$N$68,3) &amp; " " &amp; VLOOKUP(AN15,Küren!$A$9:$N$68,2),"")</f>
        <v/>
      </c>
      <c r="Q15" s="118" t="str">
        <f>IF(AO15&gt;0,VLOOKUP(AO15,Küren!$A$9:$N$68,3) &amp; " " &amp; VLOOKUP(AO15,Küren!$A$9:$N$68,2),"")</f>
        <v/>
      </c>
      <c r="R15" s="118" t="str">
        <f>IF(AP15&gt;0,VLOOKUP(AP15,Küren!$A$9:$N$68,3) &amp; " " &amp; VLOOKUP(AP15,Küren!$A$9:$N$68,2),"")</f>
        <v/>
      </c>
      <c r="S15" s="118" t="str">
        <f>IF(AQ15&gt;0,VLOOKUP(AQ15,Küren!$A$9:$N$68,3) &amp; " " &amp; VLOOKUP(AQ15,Küren!$A$9:$N$68,2),"")</f>
        <v/>
      </c>
      <c r="T15" s="118" t="str">
        <f>IF(AR15&gt;0,VLOOKUP(AR15,Küren!$A$9:$N$68,3) &amp; " " &amp; VLOOKUP(AR15,Küren!$A$9:$N$68,2),"")</f>
        <v/>
      </c>
      <c r="U15" s="118" t="str">
        <f>IF(AS15&gt;0,VLOOKUP(AS15,Küren!$A$9:$N$68,3) &amp; " " &amp; VLOOKUP(AS15,Küren!$A$9:$N$68,2),"")</f>
        <v/>
      </c>
      <c r="V15" s="118" t="str">
        <f>IF(AT15&gt;0,VLOOKUP(AT15,Küren!$A$9:$N$68,3) &amp; " " &amp; VLOOKUP(AT15,Küren!$A$9:$N$68,2),"")</f>
        <v/>
      </c>
      <c r="W15" s="118" t="str">
        <f>IF(AU15&gt;0,VLOOKUP(AU15,Küren!$A$9:$N$68,3) &amp; " " &amp; VLOOKUP(AU15,Küren!$A$9:$N$68,2),"")</f>
        <v/>
      </c>
      <c r="X15" s="118" t="str">
        <f>IF(AV15&gt;0,VLOOKUP(AV15,Küren!$A$9:$N$68,3) &amp; " " &amp; VLOOKUP(AV15,Küren!$A$9:$N$68,2),"")</f>
        <v/>
      </c>
      <c r="Y15" s="118" t="str">
        <f>IF(AW15&gt;0,VLOOKUP(AW15,Küren!$A$9:$N$68,3) &amp; " " &amp; VLOOKUP(AW15,Küren!$A$9:$N$68,2),"")</f>
        <v/>
      </c>
      <c r="Z15" s="118" t="str">
        <f>IF(AX15&gt;0,VLOOKUP(AX15,Küren!$A$9:$N$68,3) &amp; " " &amp; VLOOKUP(AX15,Küren!$A$9:$N$68,2),"")</f>
        <v/>
      </c>
      <c r="AA15" s="118" t="str">
        <f>IF(AY15&gt;0,VLOOKUP(AY15,Küren!$A$9:$N$68,3) &amp; " " &amp; VLOOKUP(AY15,Küren!$A$9:$N$68,2),"")</f>
        <v/>
      </c>
      <c r="AB15" s="118" t="str">
        <f>IF(AZ15&gt;0,VLOOKUP(AZ15,Küren!$A$9:$N$68,3) &amp; " " &amp; VLOOKUP(AZ15,Küren!$A$9:$N$68,2),"")</f>
        <v/>
      </c>
      <c r="AC15">
        <f t="array" ref="AC15">IFERROR(LARGE((Küren!$N$9:$N$68=$A15)*Küren!$A$9:$A$68,($D15)-AC$5+1),0)</f>
        <v>0</v>
      </c>
      <c r="AD15">
        <f t="array" ref="AD15">IFERROR(LARGE((Küren!$N$9:$N$68=$A15)*Küren!$A$9:$A$68,($D15)-AD$5+1),0)</f>
        <v>0</v>
      </c>
      <c r="AE15">
        <f t="array" ref="AE15">IFERROR(LARGE((Küren!$N$9:$N$68=$A15)*Küren!$A$9:$A$68,($D15)-AE$5+1),0)</f>
        <v>0</v>
      </c>
      <c r="AF15">
        <f t="array" ref="AF15">IFERROR(LARGE((Küren!$N$9:$N$68=$A15)*Küren!$A$9:$A$68,($D15)-AF$5+1),0)</f>
        <v>0</v>
      </c>
      <c r="AG15">
        <f t="array" ref="AG15">IFERROR(LARGE((Küren!$N$9:$N$68=$A15)*Küren!$A$9:$A$68,($D15)-AG$5+1),0)</f>
        <v>0</v>
      </c>
      <c r="AH15">
        <f t="array" ref="AH15">IFERROR(LARGE((Küren!$N$9:$N$68=$A15)*Küren!$A$9:$A$68,($D15)-AH$5+1),0)</f>
        <v>0</v>
      </c>
      <c r="AI15">
        <f t="array" ref="AI15">IFERROR(LARGE((Küren!$N$9:$N$68=$A15)*Küren!$A$9:$A$68,($D15)-AI$5+1),0)</f>
        <v>0</v>
      </c>
      <c r="AJ15">
        <f t="array" ref="AJ15">IFERROR(LARGE((Küren!$N$9:$N$68=$A15)*Küren!$A$9:$A$68,($D15)-AJ$5+1),0)</f>
        <v>0</v>
      </c>
      <c r="AK15">
        <f t="array" ref="AK15">IFERROR(LARGE((Küren!$N$9:$N$68=$A15)*Küren!$A$9:$A$68,($D15)-AK$5+1),0)</f>
        <v>0</v>
      </c>
      <c r="AL15">
        <f t="array" ref="AL15">IFERROR(LARGE((Küren!$N$9:$N$68=$A15)*Küren!$A$9:$A$68,($D15)-AL$5+1),0)</f>
        <v>0</v>
      </c>
      <c r="AM15">
        <f t="array" ref="AM15">IFERROR(LARGE((Küren!$N$9:$N$68=$A15)*Küren!$A$9:$A$68,($D15)-AM$5+1),0)</f>
        <v>0</v>
      </c>
      <c r="AN15">
        <f t="array" ref="AN15">IFERROR(LARGE((Küren!$N$9:$N$68=$A15)*Küren!$A$9:$A$68,($D15)-AN$5+1),0)</f>
        <v>0</v>
      </c>
      <c r="AO15">
        <f t="array" ref="AO15">IFERROR(LARGE((Küren!$N$9:$N$68=$A15)*Küren!$A$9:$A$68,($D15)-AO$5+1),0)</f>
        <v>0</v>
      </c>
      <c r="AP15">
        <f t="array" ref="AP15">IFERROR(LARGE((Küren!$N$9:$N$68=$A15)*Küren!$A$9:$A$68,($D15)-AP$5+1),0)</f>
        <v>0</v>
      </c>
      <c r="AQ15">
        <f t="array" ref="AQ15">IFERROR(LARGE((Küren!$N$9:$N$68=$A15)*Küren!$A$9:$A$68,($D15)-AQ$5+1),0)</f>
        <v>0</v>
      </c>
      <c r="AR15">
        <f t="array" ref="AR15">IFERROR(LARGE((Küren!$N$9:$N$68=$A15)*Küren!$A$9:$A$68,($D15)-AR$5+1),0)</f>
        <v>0</v>
      </c>
      <c r="AS15">
        <f t="array" ref="AS15">IFERROR(LARGE((Küren!$N$9:$N$68=$A15)*Küren!$A$9:$A$68,($D15)-AS$5+1),0)</f>
        <v>0</v>
      </c>
      <c r="AT15">
        <f t="array" ref="AT15">IFERROR(LARGE((Küren!$N$9:$N$68=$A15)*Küren!$A$9:$A$68,($D15)-AT$5+1),0)</f>
        <v>0</v>
      </c>
      <c r="AU15">
        <f t="array" ref="AU15">IFERROR(LARGE((Küren!$N$9:$N$68=$A15)*Küren!$A$9:$A$68,($D15)-AU$5+1),0)</f>
        <v>0</v>
      </c>
      <c r="AV15">
        <f t="array" ref="AV15">IFERROR(LARGE((Küren!$N$9:$N$68=$A15)*Küren!$A$9:$A$68,($D15)-AV$5+1),0)</f>
        <v>0</v>
      </c>
      <c r="AW15">
        <f t="array" ref="AW15">IFERROR(LARGE((Küren!$N$9:$N$68=$A15)*Küren!$A$9:$A$68,($D15)-AW$5+1),0)</f>
        <v>0</v>
      </c>
      <c r="AX15">
        <f t="array" ref="AX15">IFERROR(LARGE((Küren!$N$9:$N$68=$A15)*Küren!$A$9:$A$68,($D15)-AX$5+1),0)</f>
        <v>0</v>
      </c>
      <c r="AY15">
        <f t="array" ref="AY15">IFERROR(LARGE((Küren!$N$9:$N$68=$A15)*Küren!$A$9:$A$68,($D15)-AY$5+1),0)</f>
        <v>0</v>
      </c>
      <c r="AZ15">
        <f t="array" ref="AZ15">IFERROR(LARGE((Küren!$N$9:$N$68=$A15)*Küren!$A$9:$A$68,($D15)-AZ$5+1),0)</f>
        <v>0</v>
      </c>
    </row>
    <row r="16" spans="1:52" x14ac:dyDescent="0.25">
      <c r="A16" s="116" t="str">
        <f t="array" ref="A16">IFERROR(SMALL(Küren!$N$9:$N$68,(ROW($A$7)-6+SUM($D$6:D15))),"")</f>
        <v/>
      </c>
      <c r="B16" s="114"/>
      <c r="C16" s="117" t="str">
        <f>IFERROR(IF(AC16&gt;0,MAX(VLOOKUP(AC16,Küren!$A$8:$N$68,6),VLOOKUP(AD16,Küren!$A$8:$N$68,6),VLOOKUP(AE16,Küren!$A$8:$N$68,6),VLOOKUP(AF16,Küren!$A$8:$N$68,6),VLOOKUP(AG16,Küren!$A$8:$N$68,6),VLOOKUP(AH16,Küren!$A$8:$N$68,6),VLOOKUP(AI16,Küren!$A$8:$N$68,6),VLOOKUP(AJ16,Küren!$A$8:$N$68,6)),""),"")</f>
        <v/>
      </c>
      <c r="D16" s="116" t="str">
        <f>IF(ISNUMBER(A16),COUNTIF(Küren!$N$9:$N$68,A16),"")</f>
        <v/>
      </c>
      <c r="E16" s="118" t="str">
        <f>IF(AC16&gt;0,VLOOKUP(AC16,Küren!$A$9:$N$68,3) &amp; " " &amp; VLOOKUP(AC16,Küren!$A$9:$N$68,2),"")</f>
        <v/>
      </c>
      <c r="F16" s="118" t="str">
        <f>IF(AD16&gt;0,VLOOKUP(AD16,Küren!$A$9:$N$68,3) &amp; " " &amp; VLOOKUP(AD16,Küren!$A$9:$N$68,2),"")</f>
        <v/>
      </c>
      <c r="G16" s="118" t="str">
        <f>IF(AE16&gt;0,VLOOKUP(AE16,Küren!$A$9:$N$68,3) &amp; " " &amp; VLOOKUP(AE16,Küren!$A$9:$N$68,2),"")</f>
        <v/>
      </c>
      <c r="H16" s="118" t="str">
        <f>IF(AF16&gt;0,VLOOKUP(AF16,Küren!$A$9:$N$68,3) &amp; " " &amp; VLOOKUP(AF16,Küren!$A$9:$N$68,2),"")</f>
        <v/>
      </c>
      <c r="I16" s="118" t="str">
        <f>IF(AG16&gt;0,VLOOKUP(AG16,Küren!$A$9:$N$68,3) &amp; " " &amp; VLOOKUP(AG16,Küren!$A$9:$N$68,2),"")</f>
        <v/>
      </c>
      <c r="J16" s="118" t="str">
        <f>IF(AH16&gt;0,VLOOKUP(AH16,Küren!$A$9:$N$68,3) &amp; " " &amp; VLOOKUP(AH16,Küren!$A$9:$N$68,2),"")</f>
        <v/>
      </c>
      <c r="K16" s="118" t="str">
        <f>IF(AI16&gt;0,VLOOKUP(AI16,Küren!$A$9:$N$68,3) &amp; " " &amp; VLOOKUP(AI16,Küren!$A$9:$N$68,2),"")</f>
        <v/>
      </c>
      <c r="L16" s="118" t="str">
        <f>IF(AJ16&gt;0,VLOOKUP(AJ16,Küren!$A$9:$N$68,3) &amp; " " &amp; VLOOKUP(AJ16,Küren!$A$9:$N$68,2),"")</f>
        <v/>
      </c>
      <c r="M16" s="118" t="str">
        <f>IF(AK16&gt;0,VLOOKUP(AK16,Küren!$A$9:$N$68,3) &amp; " " &amp; VLOOKUP(AK16,Küren!$A$9:$N$68,2),"")</f>
        <v/>
      </c>
      <c r="N16" s="118" t="str">
        <f>IF(AL16&gt;0,VLOOKUP(AL16,Küren!$A$9:$N$68,3) &amp; " " &amp; VLOOKUP(AL16,Küren!$A$9:$N$68,2),"")</f>
        <v/>
      </c>
      <c r="O16" s="118" t="str">
        <f>IF(AM16&gt;0,VLOOKUP(AM16,Küren!$A$9:$N$68,3) &amp; " " &amp; VLOOKUP(AM16,Küren!$A$9:$N$68,2),"")</f>
        <v/>
      </c>
      <c r="P16" s="118" t="str">
        <f>IF(AN16&gt;0,VLOOKUP(AN16,Küren!$A$9:$N$68,3) &amp; " " &amp; VLOOKUP(AN16,Küren!$A$9:$N$68,2),"")</f>
        <v/>
      </c>
      <c r="Q16" s="118" t="str">
        <f>IF(AO16&gt;0,VLOOKUP(AO16,Küren!$A$9:$N$68,3) &amp; " " &amp; VLOOKUP(AO16,Küren!$A$9:$N$68,2),"")</f>
        <v/>
      </c>
      <c r="R16" s="118" t="str">
        <f>IF(AP16&gt;0,VLOOKUP(AP16,Küren!$A$9:$N$68,3) &amp; " " &amp; VLOOKUP(AP16,Küren!$A$9:$N$68,2),"")</f>
        <v/>
      </c>
      <c r="S16" s="118" t="str">
        <f>IF(AQ16&gt;0,VLOOKUP(AQ16,Küren!$A$9:$N$68,3) &amp; " " &amp; VLOOKUP(AQ16,Küren!$A$9:$N$68,2),"")</f>
        <v/>
      </c>
      <c r="T16" s="118" t="str">
        <f>IF(AR16&gt;0,VLOOKUP(AR16,Küren!$A$9:$N$68,3) &amp; " " &amp; VLOOKUP(AR16,Küren!$A$9:$N$68,2),"")</f>
        <v/>
      </c>
      <c r="U16" s="118" t="str">
        <f>IF(AS16&gt;0,VLOOKUP(AS16,Küren!$A$9:$N$68,3) &amp; " " &amp; VLOOKUP(AS16,Küren!$A$9:$N$68,2),"")</f>
        <v/>
      </c>
      <c r="V16" s="118" t="str">
        <f>IF(AT16&gt;0,VLOOKUP(AT16,Küren!$A$9:$N$68,3) &amp; " " &amp; VLOOKUP(AT16,Küren!$A$9:$N$68,2),"")</f>
        <v/>
      </c>
      <c r="W16" s="118" t="str">
        <f>IF(AU16&gt;0,VLOOKUP(AU16,Küren!$A$9:$N$68,3) &amp; " " &amp; VLOOKUP(AU16,Küren!$A$9:$N$68,2),"")</f>
        <v/>
      </c>
      <c r="X16" s="118" t="str">
        <f>IF(AV16&gt;0,VLOOKUP(AV16,Küren!$A$9:$N$68,3) &amp; " " &amp; VLOOKUP(AV16,Küren!$A$9:$N$68,2),"")</f>
        <v/>
      </c>
      <c r="Y16" s="118" t="str">
        <f>IF(AW16&gt;0,VLOOKUP(AW16,Küren!$A$9:$N$68,3) &amp; " " &amp; VLOOKUP(AW16,Küren!$A$9:$N$68,2),"")</f>
        <v/>
      </c>
      <c r="Z16" s="118" t="str">
        <f>IF(AX16&gt;0,VLOOKUP(AX16,Küren!$A$9:$N$68,3) &amp; " " &amp; VLOOKUP(AX16,Küren!$A$9:$N$68,2),"")</f>
        <v/>
      </c>
      <c r="AA16" s="118" t="str">
        <f>IF(AY16&gt;0,VLOOKUP(AY16,Küren!$A$9:$N$68,3) &amp; " " &amp; VLOOKUP(AY16,Küren!$A$9:$N$68,2),"")</f>
        <v/>
      </c>
      <c r="AB16" s="118" t="str">
        <f>IF(AZ16&gt;0,VLOOKUP(AZ16,Küren!$A$9:$N$68,3) &amp; " " &amp; VLOOKUP(AZ16,Küren!$A$9:$N$68,2),"")</f>
        <v/>
      </c>
      <c r="AC16">
        <f t="array" ref="AC16">IFERROR(LARGE((Küren!$N$9:$N$68=$A16)*Küren!$A$9:$A$68,($D16)-AC$5+1),0)</f>
        <v>0</v>
      </c>
      <c r="AD16">
        <f t="array" ref="AD16">IFERROR(LARGE((Küren!$N$9:$N$68=$A16)*Küren!$A$9:$A$68,($D16)-AD$5+1),0)</f>
        <v>0</v>
      </c>
      <c r="AE16">
        <f t="array" ref="AE16">IFERROR(LARGE((Küren!$N$9:$N$68=$A16)*Küren!$A$9:$A$68,($D16)-AE$5+1),0)</f>
        <v>0</v>
      </c>
      <c r="AF16">
        <f t="array" ref="AF16">IFERROR(LARGE((Küren!$N$9:$N$68=$A16)*Küren!$A$9:$A$68,($D16)-AF$5+1),0)</f>
        <v>0</v>
      </c>
      <c r="AG16">
        <f t="array" ref="AG16">IFERROR(LARGE((Küren!$N$9:$N$68=$A16)*Küren!$A$9:$A$68,($D16)-AG$5+1),0)</f>
        <v>0</v>
      </c>
      <c r="AH16">
        <f t="array" ref="AH16">IFERROR(LARGE((Küren!$N$9:$N$68=$A16)*Küren!$A$9:$A$68,($D16)-AH$5+1),0)</f>
        <v>0</v>
      </c>
      <c r="AI16">
        <f t="array" ref="AI16">IFERROR(LARGE((Küren!$N$9:$N$68=$A16)*Küren!$A$9:$A$68,($D16)-AI$5+1),0)</f>
        <v>0</v>
      </c>
      <c r="AJ16">
        <f t="array" ref="AJ16">IFERROR(LARGE((Küren!$N$9:$N$68=$A16)*Küren!$A$9:$A$68,($D16)-AJ$5+1),0)</f>
        <v>0</v>
      </c>
      <c r="AK16">
        <f t="array" ref="AK16">IFERROR(LARGE((Küren!$N$9:$N$68=$A16)*Küren!$A$9:$A$68,($D16)-AK$5+1),0)</f>
        <v>0</v>
      </c>
      <c r="AL16">
        <f t="array" ref="AL16">IFERROR(LARGE((Küren!$N$9:$N$68=$A16)*Küren!$A$9:$A$68,($D16)-AL$5+1),0)</f>
        <v>0</v>
      </c>
      <c r="AM16">
        <f t="array" ref="AM16">IFERROR(LARGE((Küren!$N$9:$N$68=$A16)*Küren!$A$9:$A$68,($D16)-AM$5+1),0)</f>
        <v>0</v>
      </c>
      <c r="AN16">
        <f t="array" ref="AN16">IFERROR(LARGE((Küren!$N$9:$N$68=$A16)*Küren!$A$9:$A$68,($D16)-AN$5+1),0)</f>
        <v>0</v>
      </c>
      <c r="AO16">
        <f t="array" ref="AO16">IFERROR(LARGE((Küren!$N$9:$N$68=$A16)*Küren!$A$9:$A$68,($D16)-AO$5+1),0)</f>
        <v>0</v>
      </c>
      <c r="AP16">
        <f t="array" ref="AP16">IFERROR(LARGE((Küren!$N$9:$N$68=$A16)*Küren!$A$9:$A$68,($D16)-AP$5+1),0)</f>
        <v>0</v>
      </c>
      <c r="AQ16">
        <f t="array" ref="AQ16">IFERROR(LARGE((Küren!$N$9:$N$68=$A16)*Küren!$A$9:$A$68,($D16)-AQ$5+1),0)</f>
        <v>0</v>
      </c>
      <c r="AR16">
        <f t="array" ref="AR16">IFERROR(LARGE((Küren!$N$9:$N$68=$A16)*Küren!$A$9:$A$68,($D16)-AR$5+1),0)</f>
        <v>0</v>
      </c>
      <c r="AS16">
        <f t="array" ref="AS16">IFERROR(LARGE((Küren!$N$9:$N$68=$A16)*Küren!$A$9:$A$68,($D16)-AS$5+1),0)</f>
        <v>0</v>
      </c>
      <c r="AT16">
        <f t="array" ref="AT16">IFERROR(LARGE((Küren!$N$9:$N$68=$A16)*Küren!$A$9:$A$68,($D16)-AT$5+1),0)</f>
        <v>0</v>
      </c>
      <c r="AU16">
        <f t="array" ref="AU16">IFERROR(LARGE((Küren!$N$9:$N$68=$A16)*Küren!$A$9:$A$68,($D16)-AU$5+1),0)</f>
        <v>0</v>
      </c>
      <c r="AV16">
        <f t="array" ref="AV16">IFERROR(LARGE((Küren!$N$9:$N$68=$A16)*Küren!$A$9:$A$68,($D16)-AV$5+1),0)</f>
        <v>0</v>
      </c>
      <c r="AW16">
        <f t="array" ref="AW16">IFERROR(LARGE((Küren!$N$9:$N$68=$A16)*Küren!$A$9:$A$68,($D16)-AW$5+1),0)</f>
        <v>0</v>
      </c>
      <c r="AX16">
        <f t="array" ref="AX16">IFERROR(LARGE((Küren!$N$9:$N$68=$A16)*Küren!$A$9:$A$68,($D16)-AX$5+1),0)</f>
        <v>0</v>
      </c>
      <c r="AY16">
        <f t="array" ref="AY16">IFERROR(LARGE((Küren!$N$9:$N$68=$A16)*Küren!$A$9:$A$68,($D16)-AY$5+1),0)</f>
        <v>0</v>
      </c>
      <c r="AZ16">
        <f t="array" ref="AZ16">IFERROR(LARGE((Küren!$N$9:$N$68=$A16)*Küren!$A$9:$A$68,($D16)-AZ$5+1),0)</f>
        <v>0</v>
      </c>
    </row>
    <row r="17" spans="1:52" x14ac:dyDescent="0.25">
      <c r="A17" s="116" t="str">
        <f t="array" ref="A17">IFERROR(SMALL(Küren!$N$9:$N$68,(ROW($A$7)-6+SUM($D$6:D16))),"")</f>
        <v/>
      </c>
      <c r="B17" s="114"/>
      <c r="C17" s="117" t="str">
        <f>IFERROR(IF(AC17&gt;0,MAX(VLOOKUP(AC17,Küren!$A$8:$N$68,6),VLOOKUP(AD17,Küren!$A$8:$N$68,6),VLOOKUP(AE17,Küren!$A$8:$N$68,6),VLOOKUP(AF17,Küren!$A$8:$N$68,6),VLOOKUP(AG17,Küren!$A$8:$N$68,6),VLOOKUP(AH17,Küren!$A$8:$N$68,6),VLOOKUP(AI17,Küren!$A$8:$N$68,6),VLOOKUP(AJ17,Küren!$A$8:$N$68,6)),""),"")</f>
        <v/>
      </c>
      <c r="D17" s="116" t="str">
        <f>IF(ISNUMBER(A17),COUNTIF(Küren!$N$9:$N$68,A17),"")</f>
        <v/>
      </c>
      <c r="E17" s="118" t="str">
        <f>IF(AC17&gt;0,VLOOKUP(AC17,Küren!$A$9:$N$68,3) &amp; " " &amp; VLOOKUP(AC17,Küren!$A$9:$N$68,2),"")</f>
        <v/>
      </c>
      <c r="F17" s="118" t="str">
        <f>IF(AD17&gt;0,VLOOKUP(AD17,Küren!$A$9:$N$68,3) &amp; " " &amp; VLOOKUP(AD17,Küren!$A$9:$N$68,2),"")</f>
        <v/>
      </c>
      <c r="G17" s="118" t="str">
        <f>IF(AE17&gt;0,VLOOKUP(AE17,Küren!$A$9:$N$68,3) &amp; " " &amp; VLOOKUP(AE17,Küren!$A$9:$N$68,2),"")</f>
        <v/>
      </c>
      <c r="H17" s="118" t="str">
        <f>IF(AF17&gt;0,VLOOKUP(AF17,Küren!$A$9:$N$68,3) &amp; " " &amp; VLOOKUP(AF17,Küren!$A$9:$N$68,2),"")</f>
        <v/>
      </c>
      <c r="I17" s="118" t="str">
        <f>IF(AG17&gt;0,VLOOKUP(AG17,Küren!$A$9:$N$68,3) &amp; " " &amp; VLOOKUP(AG17,Küren!$A$9:$N$68,2),"")</f>
        <v/>
      </c>
      <c r="J17" s="118" t="str">
        <f>IF(AH17&gt;0,VLOOKUP(AH17,Küren!$A$9:$N$68,3) &amp; " " &amp; VLOOKUP(AH17,Küren!$A$9:$N$68,2),"")</f>
        <v/>
      </c>
      <c r="K17" s="118" t="str">
        <f>IF(AI17&gt;0,VLOOKUP(AI17,Küren!$A$9:$N$68,3) &amp; " " &amp; VLOOKUP(AI17,Küren!$A$9:$N$68,2),"")</f>
        <v/>
      </c>
      <c r="L17" s="118" t="str">
        <f>IF(AJ17&gt;0,VLOOKUP(AJ17,Küren!$A$9:$N$68,3) &amp; " " &amp; VLOOKUP(AJ17,Küren!$A$9:$N$68,2),"")</f>
        <v/>
      </c>
      <c r="M17" s="118" t="str">
        <f>IF(AK17&gt;0,VLOOKUP(AK17,Küren!$A$9:$N$68,3) &amp; " " &amp; VLOOKUP(AK17,Küren!$A$9:$N$68,2),"")</f>
        <v/>
      </c>
      <c r="N17" s="118" t="str">
        <f>IF(AL17&gt;0,VLOOKUP(AL17,Küren!$A$9:$N$68,3) &amp; " " &amp; VLOOKUP(AL17,Küren!$A$9:$N$68,2),"")</f>
        <v/>
      </c>
      <c r="O17" s="118" t="str">
        <f>IF(AM17&gt;0,VLOOKUP(AM17,Küren!$A$9:$N$68,3) &amp; " " &amp; VLOOKUP(AM17,Küren!$A$9:$N$68,2),"")</f>
        <v/>
      </c>
      <c r="P17" s="118" t="str">
        <f>IF(AN17&gt;0,VLOOKUP(AN17,Küren!$A$9:$N$68,3) &amp; " " &amp; VLOOKUP(AN17,Küren!$A$9:$N$68,2),"")</f>
        <v/>
      </c>
      <c r="Q17" s="118" t="str">
        <f>IF(AO17&gt;0,VLOOKUP(AO17,Küren!$A$9:$N$68,3) &amp; " " &amp; VLOOKUP(AO17,Küren!$A$9:$N$68,2),"")</f>
        <v/>
      </c>
      <c r="R17" s="118" t="str">
        <f>IF(AP17&gt;0,VLOOKUP(AP17,Küren!$A$9:$N$68,3) &amp; " " &amp; VLOOKUP(AP17,Küren!$A$9:$N$68,2),"")</f>
        <v/>
      </c>
      <c r="S17" s="118" t="str">
        <f>IF(AQ17&gt;0,VLOOKUP(AQ17,Küren!$A$9:$N$68,3) &amp; " " &amp; VLOOKUP(AQ17,Küren!$A$9:$N$68,2),"")</f>
        <v/>
      </c>
      <c r="T17" s="118" t="str">
        <f>IF(AR17&gt;0,VLOOKUP(AR17,Küren!$A$9:$N$68,3) &amp; " " &amp; VLOOKUP(AR17,Küren!$A$9:$N$68,2),"")</f>
        <v/>
      </c>
      <c r="U17" s="118" t="str">
        <f>IF(AS17&gt;0,VLOOKUP(AS17,Küren!$A$9:$N$68,3) &amp; " " &amp; VLOOKUP(AS17,Küren!$A$9:$N$68,2),"")</f>
        <v/>
      </c>
      <c r="V17" s="118" t="str">
        <f>IF(AT17&gt;0,VLOOKUP(AT17,Küren!$A$9:$N$68,3) &amp; " " &amp; VLOOKUP(AT17,Küren!$A$9:$N$68,2),"")</f>
        <v/>
      </c>
      <c r="W17" s="118" t="str">
        <f>IF(AU17&gt;0,VLOOKUP(AU17,Küren!$A$9:$N$68,3) &amp; " " &amp; VLOOKUP(AU17,Küren!$A$9:$N$68,2),"")</f>
        <v/>
      </c>
      <c r="X17" s="118" t="str">
        <f>IF(AV17&gt;0,VLOOKUP(AV17,Küren!$A$9:$N$68,3) &amp; " " &amp; VLOOKUP(AV17,Küren!$A$9:$N$68,2),"")</f>
        <v/>
      </c>
      <c r="Y17" s="118" t="str">
        <f>IF(AW17&gt;0,VLOOKUP(AW17,Küren!$A$9:$N$68,3) &amp; " " &amp; VLOOKUP(AW17,Küren!$A$9:$N$68,2),"")</f>
        <v/>
      </c>
      <c r="Z17" s="118" t="str">
        <f>IF(AX17&gt;0,VLOOKUP(AX17,Küren!$A$9:$N$68,3) &amp; " " &amp; VLOOKUP(AX17,Küren!$A$9:$N$68,2),"")</f>
        <v/>
      </c>
      <c r="AA17" s="118" t="str">
        <f>IF(AY17&gt;0,VLOOKUP(AY17,Küren!$A$9:$N$68,3) &amp; " " &amp; VLOOKUP(AY17,Küren!$A$9:$N$68,2),"")</f>
        <v/>
      </c>
      <c r="AB17" s="118" t="str">
        <f>IF(AZ17&gt;0,VLOOKUP(AZ17,Küren!$A$9:$N$68,3) &amp; " " &amp; VLOOKUP(AZ17,Küren!$A$9:$N$68,2),"")</f>
        <v/>
      </c>
      <c r="AC17">
        <f t="array" ref="AC17">IFERROR(LARGE((Küren!$N$9:$N$68=$A17)*Küren!$A$9:$A$68,($D17)-AC$5+1),0)</f>
        <v>0</v>
      </c>
      <c r="AD17">
        <f t="array" ref="AD17">IFERROR(LARGE((Küren!$N$9:$N$68=$A17)*Küren!$A$9:$A$68,($D17)-AD$5+1),0)</f>
        <v>0</v>
      </c>
      <c r="AE17">
        <f t="array" ref="AE17">IFERROR(LARGE((Küren!$N$9:$N$68=$A17)*Küren!$A$9:$A$68,($D17)-AE$5+1),0)</f>
        <v>0</v>
      </c>
      <c r="AF17">
        <f t="array" ref="AF17">IFERROR(LARGE((Küren!$N$9:$N$68=$A17)*Küren!$A$9:$A$68,($D17)-AF$5+1),0)</f>
        <v>0</v>
      </c>
      <c r="AG17">
        <f t="array" ref="AG17">IFERROR(LARGE((Küren!$N$9:$N$68=$A17)*Küren!$A$9:$A$68,($D17)-AG$5+1),0)</f>
        <v>0</v>
      </c>
      <c r="AH17">
        <f t="array" ref="AH17">IFERROR(LARGE((Küren!$N$9:$N$68=$A17)*Küren!$A$9:$A$68,($D17)-AH$5+1),0)</f>
        <v>0</v>
      </c>
      <c r="AI17">
        <f t="array" ref="AI17">IFERROR(LARGE((Küren!$N$9:$N$68=$A17)*Küren!$A$9:$A$68,($D17)-AI$5+1),0)</f>
        <v>0</v>
      </c>
      <c r="AJ17">
        <f t="array" ref="AJ17">IFERROR(LARGE((Küren!$N$9:$N$68=$A17)*Küren!$A$9:$A$68,($D17)-AJ$5+1),0)</f>
        <v>0</v>
      </c>
      <c r="AK17">
        <f t="array" ref="AK17">IFERROR(LARGE((Küren!$N$9:$N$68=$A17)*Küren!$A$9:$A$68,($D17)-AK$5+1),0)</f>
        <v>0</v>
      </c>
      <c r="AL17">
        <f t="array" ref="AL17">IFERROR(LARGE((Küren!$N$9:$N$68=$A17)*Küren!$A$9:$A$68,($D17)-AL$5+1),0)</f>
        <v>0</v>
      </c>
      <c r="AM17">
        <f t="array" ref="AM17">IFERROR(LARGE((Küren!$N$9:$N$68=$A17)*Küren!$A$9:$A$68,($D17)-AM$5+1),0)</f>
        <v>0</v>
      </c>
      <c r="AN17">
        <f t="array" ref="AN17">IFERROR(LARGE((Küren!$N$9:$N$68=$A17)*Küren!$A$9:$A$68,($D17)-AN$5+1),0)</f>
        <v>0</v>
      </c>
      <c r="AO17">
        <f t="array" ref="AO17">IFERROR(LARGE((Küren!$N$9:$N$68=$A17)*Küren!$A$9:$A$68,($D17)-AO$5+1),0)</f>
        <v>0</v>
      </c>
      <c r="AP17">
        <f t="array" ref="AP17">IFERROR(LARGE((Küren!$N$9:$N$68=$A17)*Küren!$A$9:$A$68,($D17)-AP$5+1),0)</f>
        <v>0</v>
      </c>
      <c r="AQ17">
        <f t="array" ref="AQ17">IFERROR(LARGE((Küren!$N$9:$N$68=$A17)*Küren!$A$9:$A$68,($D17)-AQ$5+1),0)</f>
        <v>0</v>
      </c>
      <c r="AR17">
        <f t="array" ref="AR17">IFERROR(LARGE((Küren!$N$9:$N$68=$A17)*Küren!$A$9:$A$68,($D17)-AR$5+1),0)</f>
        <v>0</v>
      </c>
      <c r="AS17">
        <f t="array" ref="AS17">IFERROR(LARGE((Küren!$N$9:$N$68=$A17)*Küren!$A$9:$A$68,($D17)-AS$5+1),0)</f>
        <v>0</v>
      </c>
      <c r="AT17">
        <f t="array" ref="AT17">IFERROR(LARGE((Küren!$N$9:$N$68=$A17)*Küren!$A$9:$A$68,($D17)-AT$5+1),0)</f>
        <v>0</v>
      </c>
      <c r="AU17">
        <f t="array" ref="AU17">IFERROR(LARGE((Küren!$N$9:$N$68=$A17)*Küren!$A$9:$A$68,($D17)-AU$5+1),0)</f>
        <v>0</v>
      </c>
      <c r="AV17">
        <f t="array" ref="AV17">IFERROR(LARGE((Küren!$N$9:$N$68=$A17)*Küren!$A$9:$A$68,($D17)-AV$5+1),0)</f>
        <v>0</v>
      </c>
      <c r="AW17">
        <f t="array" ref="AW17">IFERROR(LARGE((Küren!$N$9:$N$68=$A17)*Küren!$A$9:$A$68,($D17)-AW$5+1),0)</f>
        <v>0</v>
      </c>
      <c r="AX17">
        <f t="array" ref="AX17">IFERROR(LARGE((Küren!$N$9:$N$68=$A17)*Küren!$A$9:$A$68,($D17)-AX$5+1),0)</f>
        <v>0</v>
      </c>
      <c r="AY17">
        <f t="array" ref="AY17">IFERROR(LARGE((Küren!$N$9:$N$68=$A17)*Küren!$A$9:$A$68,($D17)-AY$5+1),0)</f>
        <v>0</v>
      </c>
      <c r="AZ17">
        <f t="array" ref="AZ17">IFERROR(LARGE((Küren!$N$9:$N$68=$A17)*Küren!$A$9:$A$68,($D17)-AZ$5+1),0)</f>
        <v>0</v>
      </c>
    </row>
    <row r="18" spans="1:52" x14ac:dyDescent="0.25">
      <c r="A18" s="116" t="str">
        <f t="array" ref="A18">IFERROR(SMALL(Küren!$N$9:$N$68,(ROW($A$7)-6+SUM($D$6:D17))),"")</f>
        <v/>
      </c>
      <c r="B18" s="114"/>
      <c r="C18" s="117" t="str">
        <f>IFERROR(IF(AC18&gt;0,MAX(VLOOKUP(AC18,Küren!$A$8:$N$68,6),VLOOKUP(AD18,Küren!$A$8:$N$68,6),VLOOKUP(AE18,Küren!$A$8:$N$68,6),VLOOKUP(AF18,Küren!$A$8:$N$68,6),VLOOKUP(AG18,Küren!$A$8:$N$68,6),VLOOKUP(AH18,Küren!$A$8:$N$68,6),VLOOKUP(AI18,Küren!$A$8:$N$68,6),VLOOKUP(AJ18,Küren!$A$8:$N$68,6)),""),"")</f>
        <v/>
      </c>
      <c r="D18" s="116" t="str">
        <f>IF(ISNUMBER(A18),COUNTIF(Küren!$N$9:$N$68,A18),"")</f>
        <v/>
      </c>
      <c r="E18" s="118" t="str">
        <f>IF(AC18&gt;0,VLOOKUP(AC18,Küren!$A$9:$N$68,3) &amp; " " &amp; VLOOKUP(AC18,Küren!$A$9:$N$68,2),"")</f>
        <v/>
      </c>
      <c r="F18" s="118" t="str">
        <f>IF(AD18&gt;0,VLOOKUP(AD18,Küren!$A$9:$N$68,3) &amp; " " &amp; VLOOKUP(AD18,Küren!$A$9:$N$68,2),"")</f>
        <v/>
      </c>
      <c r="G18" s="118" t="str">
        <f>IF(AE18&gt;0,VLOOKUP(AE18,Küren!$A$9:$N$68,3) &amp; " " &amp; VLOOKUP(AE18,Küren!$A$9:$N$68,2),"")</f>
        <v/>
      </c>
      <c r="H18" s="118" t="str">
        <f>IF(AF18&gt;0,VLOOKUP(AF18,Küren!$A$9:$N$68,3) &amp; " " &amp; VLOOKUP(AF18,Küren!$A$9:$N$68,2),"")</f>
        <v/>
      </c>
      <c r="I18" s="118" t="str">
        <f>IF(AG18&gt;0,VLOOKUP(AG18,Küren!$A$9:$N$68,3) &amp; " " &amp; VLOOKUP(AG18,Küren!$A$9:$N$68,2),"")</f>
        <v/>
      </c>
      <c r="J18" s="118" t="str">
        <f>IF(AH18&gt;0,VLOOKUP(AH18,Küren!$A$9:$N$68,3) &amp; " " &amp; VLOOKUP(AH18,Küren!$A$9:$N$68,2),"")</f>
        <v/>
      </c>
      <c r="K18" s="118" t="str">
        <f>IF(AI18&gt;0,VLOOKUP(AI18,Küren!$A$9:$N$68,3) &amp; " " &amp; VLOOKUP(AI18,Küren!$A$9:$N$68,2),"")</f>
        <v/>
      </c>
      <c r="L18" s="118" t="str">
        <f>IF(AJ18&gt;0,VLOOKUP(AJ18,Küren!$A$9:$N$68,3) &amp; " " &amp; VLOOKUP(AJ18,Küren!$A$9:$N$68,2),"")</f>
        <v/>
      </c>
      <c r="M18" s="118" t="str">
        <f>IF(AK18&gt;0,VLOOKUP(AK18,Küren!$A$9:$N$68,3) &amp; " " &amp; VLOOKUP(AK18,Küren!$A$9:$N$68,2),"")</f>
        <v/>
      </c>
      <c r="N18" s="118" t="str">
        <f>IF(AL18&gt;0,VLOOKUP(AL18,Küren!$A$9:$N$68,3) &amp; " " &amp; VLOOKUP(AL18,Küren!$A$9:$N$68,2),"")</f>
        <v/>
      </c>
      <c r="O18" s="118" t="str">
        <f>IF(AM18&gt;0,VLOOKUP(AM18,Küren!$A$9:$N$68,3) &amp; " " &amp; VLOOKUP(AM18,Küren!$A$9:$N$68,2),"")</f>
        <v/>
      </c>
      <c r="P18" s="118" t="str">
        <f>IF(AN18&gt;0,VLOOKUP(AN18,Küren!$A$9:$N$68,3) &amp; " " &amp; VLOOKUP(AN18,Küren!$A$9:$N$68,2),"")</f>
        <v/>
      </c>
      <c r="Q18" s="118" t="str">
        <f>IF(AO18&gt;0,VLOOKUP(AO18,Küren!$A$9:$N$68,3) &amp; " " &amp; VLOOKUP(AO18,Küren!$A$9:$N$68,2),"")</f>
        <v/>
      </c>
      <c r="R18" s="118" t="str">
        <f>IF(AP18&gt;0,VLOOKUP(AP18,Küren!$A$9:$N$68,3) &amp; " " &amp; VLOOKUP(AP18,Küren!$A$9:$N$68,2),"")</f>
        <v/>
      </c>
      <c r="S18" s="118" t="str">
        <f>IF(AQ18&gt;0,VLOOKUP(AQ18,Küren!$A$9:$N$68,3) &amp; " " &amp; VLOOKUP(AQ18,Küren!$A$9:$N$68,2),"")</f>
        <v/>
      </c>
      <c r="T18" s="118" t="str">
        <f>IF(AR18&gt;0,VLOOKUP(AR18,Küren!$A$9:$N$68,3) &amp; " " &amp; VLOOKUP(AR18,Küren!$A$9:$N$68,2),"")</f>
        <v/>
      </c>
      <c r="U18" s="118" t="str">
        <f>IF(AS18&gt;0,VLOOKUP(AS18,Küren!$A$9:$N$68,3) &amp; " " &amp; VLOOKUP(AS18,Küren!$A$9:$N$68,2),"")</f>
        <v/>
      </c>
      <c r="V18" s="118" t="str">
        <f>IF(AT18&gt;0,VLOOKUP(AT18,Küren!$A$9:$N$68,3) &amp; " " &amp; VLOOKUP(AT18,Küren!$A$9:$N$68,2),"")</f>
        <v/>
      </c>
      <c r="W18" s="118" t="str">
        <f>IF(AU18&gt;0,VLOOKUP(AU18,Küren!$A$9:$N$68,3) &amp; " " &amp; VLOOKUP(AU18,Küren!$A$9:$N$68,2),"")</f>
        <v/>
      </c>
      <c r="X18" s="118" t="str">
        <f>IF(AV18&gt;0,VLOOKUP(AV18,Küren!$A$9:$N$68,3) &amp; " " &amp; VLOOKUP(AV18,Küren!$A$9:$N$68,2),"")</f>
        <v/>
      </c>
      <c r="Y18" s="118" t="str">
        <f>IF(AW18&gt;0,VLOOKUP(AW18,Küren!$A$9:$N$68,3) &amp; " " &amp; VLOOKUP(AW18,Küren!$A$9:$N$68,2),"")</f>
        <v/>
      </c>
      <c r="Z18" s="118" t="str">
        <f>IF(AX18&gt;0,VLOOKUP(AX18,Küren!$A$9:$N$68,3) &amp; " " &amp; VLOOKUP(AX18,Küren!$A$9:$N$68,2),"")</f>
        <v/>
      </c>
      <c r="AA18" s="118" t="str">
        <f>IF(AY18&gt;0,VLOOKUP(AY18,Küren!$A$9:$N$68,3) &amp; " " &amp; VLOOKUP(AY18,Küren!$A$9:$N$68,2),"")</f>
        <v/>
      </c>
      <c r="AB18" s="118" t="str">
        <f>IF(AZ18&gt;0,VLOOKUP(AZ18,Küren!$A$9:$N$68,3) &amp; " " &amp; VLOOKUP(AZ18,Küren!$A$9:$N$68,2),"")</f>
        <v/>
      </c>
      <c r="AC18">
        <f t="array" ref="AC18">IFERROR(LARGE((Küren!$N$9:$N$68=$A18)*Küren!$A$9:$A$68,($D18)-AC$5+1),0)</f>
        <v>0</v>
      </c>
      <c r="AD18">
        <f t="array" ref="AD18">IFERROR(LARGE((Küren!$N$9:$N$68=$A18)*Küren!$A$9:$A$68,($D18)-AD$5+1),0)</f>
        <v>0</v>
      </c>
      <c r="AE18">
        <f t="array" ref="AE18">IFERROR(LARGE((Küren!$N$9:$N$68=$A18)*Küren!$A$9:$A$68,($D18)-AE$5+1),0)</f>
        <v>0</v>
      </c>
      <c r="AF18">
        <f t="array" ref="AF18">IFERROR(LARGE((Küren!$N$9:$N$68=$A18)*Küren!$A$9:$A$68,($D18)-AF$5+1),0)</f>
        <v>0</v>
      </c>
      <c r="AG18">
        <f t="array" ref="AG18">IFERROR(LARGE((Küren!$N$9:$N$68=$A18)*Küren!$A$9:$A$68,($D18)-AG$5+1),0)</f>
        <v>0</v>
      </c>
      <c r="AH18">
        <f t="array" ref="AH18">IFERROR(LARGE((Küren!$N$9:$N$68=$A18)*Küren!$A$9:$A$68,($D18)-AH$5+1),0)</f>
        <v>0</v>
      </c>
      <c r="AI18">
        <f t="array" ref="AI18">IFERROR(LARGE((Küren!$N$9:$N$68=$A18)*Küren!$A$9:$A$68,($D18)-AI$5+1),0)</f>
        <v>0</v>
      </c>
      <c r="AJ18">
        <f t="array" ref="AJ18">IFERROR(LARGE((Küren!$N$9:$N$68=$A18)*Küren!$A$9:$A$68,($D18)-AJ$5+1),0)</f>
        <v>0</v>
      </c>
      <c r="AK18">
        <f t="array" ref="AK18">IFERROR(LARGE((Küren!$N$9:$N$68=$A18)*Küren!$A$9:$A$68,($D18)-AK$5+1),0)</f>
        <v>0</v>
      </c>
      <c r="AL18">
        <f t="array" ref="AL18">IFERROR(LARGE((Küren!$N$9:$N$68=$A18)*Küren!$A$9:$A$68,($D18)-AL$5+1),0)</f>
        <v>0</v>
      </c>
      <c r="AM18">
        <f t="array" ref="AM18">IFERROR(LARGE((Küren!$N$9:$N$68=$A18)*Küren!$A$9:$A$68,($D18)-AM$5+1),0)</f>
        <v>0</v>
      </c>
      <c r="AN18">
        <f t="array" ref="AN18">IFERROR(LARGE((Küren!$N$9:$N$68=$A18)*Küren!$A$9:$A$68,($D18)-AN$5+1),0)</f>
        <v>0</v>
      </c>
      <c r="AO18">
        <f t="array" ref="AO18">IFERROR(LARGE((Küren!$N$9:$N$68=$A18)*Küren!$A$9:$A$68,($D18)-AO$5+1),0)</f>
        <v>0</v>
      </c>
      <c r="AP18">
        <f t="array" ref="AP18">IFERROR(LARGE((Küren!$N$9:$N$68=$A18)*Küren!$A$9:$A$68,($D18)-AP$5+1),0)</f>
        <v>0</v>
      </c>
      <c r="AQ18">
        <f t="array" ref="AQ18">IFERROR(LARGE((Küren!$N$9:$N$68=$A18)*Küren!$A$9:$A$68,($D18)-AQ$5+1),0)</f>
        <v>0</v>
      </c>
      <c r="AR18">
        <f t="array" ref="AR18">IFERROR(LARGE((Küren!$N$9:$N$68=$A18)*Küren!$A$9:$A$68,($D18)-AR$5+1),0)</f>
        <v>0</v>
      </c>
      <c r="AS18">
        <f t="array" ref="AS18">IFERROR(LARGE((Küren!$N$9:$N$68=$A18)*Küren!$A$9:$A$68,($D18)-AS$5+1),0)</f>
        <v>0</v>
      </c>
      <c r="AT18">
        <f t="array" ref="AT18">IFERROR(LARGE((Küren!$N$9:$N$68=$A18)*Küren!$A$9:$A$68,($D18)-AT$5+1),0)</f>
        <v>0</v>
      </c>
      <c r="AU18">
        <f t="array" ref="AU18">IFERROR(LARGE((Küren!$N$9:$N$68=$A18)*Küren!$A$9:$A$68,($D18)-AU$5+1),0)</f>
        <v>0</v>
      </c>
      <c r="AV18">
        <f t="array" ref="AV18">IFERROR(LARGE((Küren!$N$9:$N$68=$A18)*Küren!$A$9:$A$68,($D18)-AV$5+1),0)</f>
        <v>0</v>
      </c>
      <c r="AW18">
        <f t="array" ref="AW18">IFERROR(LARGE((Küren!$N$9:$N$68=$A18)*Küren!$A$9:$A$68,($D18)-AW$5+1),0)</f>
        <v>0</v>
      </c>
      <c r="AX18">
        <f t="array" ref="AX18">IFERROR(LARGE((Küren!$N$9:$N$68=$A18)*Küren!$A$9:$A$68,($D18)-AX$5+1),0)</f>
        <v>0</v>
      </c>
      <c r="AY18">
        <f t="array" ref="AY18">IFERROR(LARGE((Küren!$N$9:$N$68=$A18)*Küren!$A$9:$A$68,($D18)-AY$5+1),0)</f>
        <v>0</v>
      </c>
      <c r="AZ18">
        <f t="array" ref="AZ18">IFERROR(LARGE((Küren!$N$9:$N$68=$A18)*Küren!$A$9:$A$68,($D18)-AZ$5+1),0)</f>
        <v>0</v>
      </c>
    </row>
    <row r="19" spans="1:52" x14ac:dyDescent="0.25">
      <c r="A19" s="116" t="str">
        <f t="array" ref="A19">IFERROR(SMALL(Küren!$N$9:$N$68,(ROW($A$7)-6+SUM($D$6:D18))),"")</f>
        <v/>
      </c>
      <c r="B19" s="114"/>
      <c r="C19" s="117" t="str">
        <f>IFERROR(IF(AC19&gt;0,MAX(VLOOKUP(AC19,Küren!$A$8:$N$68,6),VLOOKUP(AD19,Küren!$A$8:$N$68,6),VLOOKUP(AE19,Küren!$A$8:$N$68,6),VLOOKUP(AF19,Küren!$A$8:$N$68,6),VLOOKUP(AG19,Küren!$A$8:$N$68,6),VLOOKUP(AH19,Küren!$A$8:$N$68,6),VLOOKUP(AI19,Küren!$A$8:$N$68,6),VLOOKUP(AJ19,Küren!$A$8:$N$68,6)),""),"")</f>
        <v/>
      </c>
      <c r="D19" s="116" t="str">
        <f>IF(ISNUMBER(A19),COUNTIF(Küren!$N$9:$N$68,A19),"")</f>
        <v/>
      </c>
      <c r="E19" s="118" t="str">
        <f>IF(AC19&gt;0,VLOOKUP(AC19,Küren!$A$9:$N$68,3) &amp; " " &amp; VLOOKUP(AC19,Küren!$A$9:$N$68,2),"")</f>
        <v/>
      </c>
      <c r="F19" s="118" t="str">
        <f>IF(AD19&gt;0,VLOOKUP(AD19,Küren!$A$9:$N$68,3) &amp; " " &amp; VLOOKUP(AD19,Küren!$A$9:$N$68,2),"")</f>
        <v/>
      </c>
      <c r="G19" s="118" t="str">
        <f>IF(AE19&gt;0,VLOOKUP(AE19,Küren!$A$9:$N$68,3) &amp; " " &amp; VLOOKUP(AE19,Küren!$A$9:$N$68,2),"")</f>
        <v/>
      </c>
      <c r="H19" s="118" t="str">
        <f>IF(AF19&gt;0,VLOOKUP(AF19,Küren!$A$9:$N$68,3) &amp; " " &amp; VLOOKUP(AF19,Küren!$A$9:$N$68,2),"")</f>
        <v/>
      </c>
      <c r="I19" s="118" t="str">
        <f>IF(AG19&gt;0,VLOOKUP(AG19,Küren!$A$9:$N$68,3) &amp; " " &amp; VLOOKUP(AG19,Küren!$A$9:$N$68,2),"")</f>
        <v/>
      </c>
      <c r="J19" s="118" t="str">
        <f>IF(AH19&gt;0,VLOOKUP(AH19,Küren!$A$9:$N$68,3) &amp; " " &amp; VLOOKUP(AH19,Küren!$A$9:$N$68,2),"")</f>
        <v/>
      </c>
      <c r="K19" s="118" t="str">
        <f>IF(AI19&gt;0,VLOOKUP(AI19,Küren!$A$9:$N$68,3) &amp; " " &amp; VLOOKUP(AI19,Küren!$A$9:$N$68,2),"")</f>
        <v/>
      </c>
      <c r="L19" s="118" t="str">
        <f>IF(AJ19&gt;0,VLOOKUP(AJ19,Küren!$A$9:$N$68,3) &amp; " " &amp; VLOOKUP(AJ19,Küren!$A$9:$N$68,2),"")</f>
        <v/>
      </c>
      <c r="M19" s="118" t="str">
        <f>IF(AK19&gt;0,VLOOKUP(AK19,Küren!$A$9:$N$68,3) &amp; " " &amp; VLOOKUP(AK19,Küren!$A$9:$N$68,2),"")</f>
        <v/>
      </c>
      <c r="N19" s="118" t="str">
        <f>IF(AL19&gt;0,VLOOKUP(AL19,Küren!$A$9:$N$68,3) &amp; " " &amp; VLOOKUP(AL19,Küren!$A$9:$N$68,2),"")</f>
        <v/>
      </c>
      <c r="O19" s="118" t="str">
        <f>IF(AM19&gt;0,VLOOKUP(AM19,Küren!$A$9:$N$68,3) &amp; " " &amp; VLOOKUP(AM19,Küren!$A$9:$N$68,2),"")</f>
        <v/>
      </c>
      <c r="P19" s="118" t="str">
        <f>IF(AN19&gt;0,VLOOKUP(AN19,Küren!$A$9:$N$68,3) &amp; " " &amp; VLOOKUP(AN19,Küren!$A$9:$N$68,2),"")</f>
        <v/>
      </c>
      <c r="Q19" s="118" t="str">
        <f>IF(AO19&gt;0,VLOOKUP(AO19,Küren!$A$9:$N$68,3) &amp; " " &amp; VLOOKUP(AO19,Küren!$A$9:$N$68,2),"")</f>
        <v/>
      </c>
      <c r="R19" s="118" t="str">
        <f>IF(AP19&gt;0,VLOOKUP(AP19,Küren!$A$9:$N$68,3) &amp; " " &amp; VLOOKUP(AP19,Küren!$A$9:$N$68,2),"")</f>
        <v/>
      </c>
      <c r="S19" s="118" t="str">
        <f>IF(AQ19&gt;0,VLOOKUP(AQ19,Küren!$A$9:$N$68,3) &amp; " " &amp; VLOOKUP(AQ19,Küren!$A$9:$N$68,2),"")</f>
        <v/>
      </c>
      <c r="T19" s="118" t="str">
        <f>IF(AR19&gt;0,VLOOKUP(AR19,Küren!$A$9:$N$68,3) &amp; " " &amp; VLOOKUP(AR19,Küren!$A$9:$N$68,2),"")</f>
        <v/>
      </c>
      <c r="U19" s="118" t="str">
        <f>IF(AS19&gt;0,VLOOKUP(AS19,Küren!$A$9:$N$68,3) &amp; " " &amp; VLOOKUP(AS19,Küren!$A$9:$N$68,2),"")</f>
        <v/>
      </c>
      <c r="V19" s="118" t="str">
        <f>IF(AT19&gt;0,VLOOKUP(AT19,Küren!$A$9:$N$68,3) &amp; " " &amp; VLOOKUP(AT19,Küren!$A$9:$N$68,2),"")</f>
        <v/>
      </c>
      <c r="W19" s="118" t="str">
        <f>IF(AU19&gt;0,VLOOKUP(AU19,Küren!$A$9:$N$68,3) &amp; " " &amp; VLOOKUP(AU19,Küren!$A$9:$N$68,2),"")</f>
        <v/>
      </c>
      <c r="X19" s="118" t="str">
        <f>IF(AV19&gt;0,VLOOKUP(AV19,Küren!$A$9:$N$68,3) &amp; " " &amp; VLOOKUP(AV19,Küren!$A$9:$N$68,2),"")</f>
        <v/>
      </c>
      <c r="Y19" s="118" t="str">
        <f>IF(AW19&gt;0,VLOOKUP(AW19,Küren!$A$9:$N$68,3) &amp; " " &amp; VLOOKUP(AW19,Küren!$A$9:$N$68,2),"")</f>
        <v/>
      </c>
      <c r="Z19" s="118" t="str">
        <f>IF(AX19&gt;0,VLOOKUP(AX19,Küren!$A$9:$N$68,3) &amp; " " &amp; VLOOKUP(AX19,Küren!$A$9:$N$68,2),"")</f>
        <v/>
      </c>
      <c r="AA19" s="118" t="str">
        <f>IF(AY19&gt;0,VLOOKUP(AY19,Küren!$A$9:$N$68,3) &amp; " " &amp; VLOOKUP(AY19,Küren!$A$9:$N$68,2),"")</f>
        <v/>
      </c>
      <c r="AB19" s="118" t="str">
        <f>IF(AZ19&gt;0,VLOOKUP(AZ19,Küren!$A$9:$N$68,3) &amp; " " &amp; VLOOKUP(AZ19,Küren!$A$9:$N$68,2),"")</f>
        <v/>
      </c>
      <c r="AC19">
        <f t="array" ref="AC19">IFERROR(LARGE((Küren!$N$9:$N$68=$A19)*Küren!$A$9:$A$68,($D19)-AC$5+1),0)</f>
        <v>0</v>
      </c>
      <c r="AD19">
        <f t="array" ref="AD19">IFERROR(LARGE((Küren!$N$9:$N$68=$A19)*Küren!$A$9:$A$68,($D19)-AD$5+1),0)</f>
        <v>0</v>
      </c>
      <c r="AE19">
        <f t="array" ref="AE19">IFERROR(LARGE((Küren!$N$9:$N$68=$A19)*Küren!$A$9:$A$68,($D19)-AE$5+1),0)</f>
        <v>0</v>
      </c>
      <c r="AF19">
        <f t="array" ref="AF19">IFERROR(LARGE((Küren!$N$9:$N$68=$A19)*Küren!$A$9:$A$68,($D19)-AF$5+1),0)</f>
        <v>0</v>
      </c>
      <c r="AG19">
        <f t="array" ref="AG19">IFERROR(LARGE((Küren!$N$9:$N$68=$A19)*Küren!$A$9:$A$68,($D19)-AG$5+1),0)</f>
        <v>0</v>
      </c>
      <c r="AH19">
        <f t="array" ref="AH19">IFERROR(LARGE((Küren!$N$9:$N$68=$A19)*Küren!$A$9:$A$68,($D19)-AH$5+1),0)</f>
        <v>0</v>
      </c>
      <c r="AI19">
        <f t="array" ref="AI19">IFERROR(LARGE((Küren!$N$9:$N$68=$A19)*Küren!$A$9:$A$68,($D19)-AI$5+1),0)</f>
        <v>0</v>
      </c>
      <c r="AJ19">
        <f t="array" ref="AJ19">IFERROR(LARGE((Küren!$N$9:$N$68=$A19)*Küren!$A$9:$A$68,($D19)-AJ$5+1),0)</f>
        <v>0</v>
      </c>
      <c r="AK19">
        <f t="array" ref="AK19">IFERROR(LARGE((Küren!$N$9:$N$68=$A19)*Küren!$A$9:$A$68,($D19)-AK$5+1),0)</f>
        <v>0</v>
      </c>
      <c r="AL19">
        <f t="array" ref="AL19">IFERROR(LARGE((Küren!$N$9:$N$68=$A19)*Küren!$A$9:$A$68,($D19)-AL$5+1),0)</f>
        <v>0</v>
      </c>
      <c r="AM19">
        <f t="array" ref="AM19">IFERROR(LARGE((Küren!$N$9:$N$68=$A19)*Küren!$A$9:$A$68,($D19)-AM$5+1),0)</f>
        <v>0</v>
      </c>
      <c r="AN19">
        <f t="array" ref="AN19">IFERROR(LARGE((Küren!$N$9:$N$68=$A19)*Küren!$A$9:$A$68,($D19)-AN$5+1),0)</f>
        <v>0</v>
      </c>
      <c r="AO19">
        <f t="array" ref="AO19">IFERROR(LARGE((Küren!$N$9:$N$68=$A19)*Küren!$A$9:$A$68,($D19)-AO$5+1),0)</f>
        <v>0</v>
      </c>
      <c r="AP19">
        <f t="array" ref="AP19">IFERROR(LARGE((Küren!$N$9:$N$68=$A19)*Küren!$A$9:$A$68,($D19)-AP$5+1),0)</f>
        <v>0</v>
      </c>
      <c r="AQ19">
        <f t="array" ref="AQ19">IFERROR(LARGE((Küren!$N$9:$N$68=$A19)*Küren!$A$9:$A$68,($D19)-AQ$5+1),0)</f>
        <v>0</v>
      </c>
      <c r="AR19">
        <f t="array" ref="AR19">IFERROR(LARGE((Küren!$N$9:$N$68=$A19)*Küren!$A$9:$A$68,($D19)-AR$5+1),0)</f>
        <v>0</v>
      </c>
      <c r="AS19">
        <f t="array" ref="AS19">IFERROR(LARGE((Küren!$N$9:$N$68=$A19)*Küren!$A$9:$A$68,($D19)-AS$5+1),0)</f>
        <v>0</v>
      </c>
      <c r="AT19">
        <f t="array" ref="AT19">IFERROR(LARGE((Küren!$N$9:$N$68=$A19)*Küren!$A$9:$A$68,($D19)-AT$5+1),0)</f>
        <v>0</v>
      </c>
      <c r="AU19">
        <f t="array" ref="AU19">IFERROR(LARGE((Küren!$N$9:$N$68=$A19)*Küren!$A$9:$A$68,($D19)-AU$5+1),0)</f>
        <v>0</v>
      </c>
      <c r="AV19">
        <f t="array" ref="AV19">IFERROR(LARGE((Küren!$N$9:$N$68=$A19)*Küren!$A$9:$A$68,($D19)-AV$5+1),0)</f>
        <v>0</v>
      </c>
      <c r="AW19">
        <f t="array" ref="AW19">IFERROR(LARGE((Küren!$N$9:$N$68=$A19)*Küren!$A$9:$A$68,($D19)-AW$5+1),0)</f>
        <v>0</v>
      </c>
      <c r="AX19">
        <f t="array" ref="AX19">IFERROR(LARGE((Küren!$N$9:$N$68=$A19)*Küren!$A$9:$A$68,($D19)-AX$5+1),0)</f>
        <v>0</v>
      </c>
      <c r="AY19">
        <f t="array" ref="AY19">IFERROR(LARGE((Küren!$N$9:$N$68=$A19)*Küren!$A$9:$A$68,($D19)-AY$5+1),0)</f>
        <v>0</v>
      </c>
      <c r="AZ19">
        <f t="array" ref="AZ19">IFERROR(LARGE((Küren!$N$9:$N$68=$A19)*Küren!$A$9:$A$68,($D19)-AZ$5+1),0)</f>
        <v>0</v>
      </c>
    </row>
    <row r="20" spans="1:52" x14ac:dyDescent="0.25">
      <c r="A20" s="116" t="str">
        <f t="array" ref="A20">IFERROR(SMALL(Küren!$N$9:$N$68,(ROW($A$7)-6+SUM($D$6:D19))),"")</f>
        <v/>
      </c>
      <c r="B20" s="114"/>
      <c r="C20" s="117" t="str">
        <f>IFERROR(IF(AC20&gt;0,MAX(VLOOKUP(AC20,Küren!$A$8:$N$68,6),VLOOKUP(AD20,Küren!$A$8:$N$68,6),VLOOKUP(AE20,Küren!$A$8:$N$68,6),VLOOKUP(AF20,Küren!$A$8:$N$68,6),VLOOKUP(AG20,Küren!$A$8:$N$68,6),VLOOKUP(AH20,Küren!$A$8:$N$68,6),VLOOKUP(AI20,Küren!$A$8:$N$68,6),VLOOKUP(AJ20,Küren!$A$8:$N$68,6)),""),"")</f>
        <v/>
      </c>
      <c r="D20" s="116" t="str">
        <f>IF(ISNUMBER(A20),COUNTIF(Küren!$N$9:$N$68,A20),"")</f>
        <v/>
      </c>
      <c r="E20" s="118" t="str">
        <f>IF(AC20&gt;0,VLOOKUP(AC20,Küren!$A$9:$N$68,3) &amp; " " &amp; VLOOKUP(AC20,Küren!$A$9:$N$68,2),"")</f>
        <v/>
      </c>
      <c r="F20" s="118" t="str">
        <f>IF(AD20&gt;0,VLOOKUP(AD20,Küren!$A$9:$N$68,3) &amp; " " &amp; VLOOKUP(AD20,Küren!$A$9:$N$68,2),"")</f>
        <v/>
      </c>
      <c r="G20" s="118" t="str">
        <f>IF(AE20&gt;0,VLOOKUP(AE20,Küren!$A$9:$N$68,3) &amp; " " &amp; VLOOKUP(AE20,Küren!$A$9:$N$68,2),"")</f>
        <v/>
      </c>
      <c r="H20" s="118" t="str">
        <f>IF(AF20&gt;0,VLOOKUP(AF20,Küren!$A$9:$N$68,3) &amp; " " &amp; VLOOKUP(AF20,Küren!$A$9:$N$68,2),"")</f>
        <v/>
      </c>
      <c r="I20" s="118" t="str">
        <f>IF(AG20&gt;0,VLOOKUP(AG20,Küren!$A$9:$N$68,3) &amp; " " &amp; VLOOKUP(AG20,Küren!$A$9:$N$68,2),"")</f>
        <v/>
      </c>
      <c r="J20" s="118" t="str">
        <f>IF(AH20&gt;0,VLOOKUP(AH20,Küren!$A$9:$N$68,3) &amp; " " &amp; VLOOKUP(AH20,Küren!$A$9:$N$68,2),"")</f>
        <v/>
      </c>
      <c r="K20" s="118" t="str">
        <f>IF(AI20&gt;0,VLOOKUP(AI20,Küren!$A$9:$N$68,3) &amp; " " &amp; VLOOKUP(AI20,Küren!$A$9:$N$68,2),"")</f>
        <v/>
      </c>
      <c r="L20" s="118" t="str">
        <f>IF(AJ20&gt;0,VLOOKUP(AJ20,Küren!$A$9:$N$68,3) &amp; " " &amp; VLOOKUP(AJ20,Küren!$A$9:$N$68,2),"")</f>
        <v/>
      </c>
      <c r="M20" s="118" t="str">
        <f>IF(AK20&gt;0,VLOOKUP(AK20,Küren!$A$9:$N$68,3) &amp; " " &amp; VLOOKUP(AK20,Küren!$A$9:$N$68,2),"")</f>
        <v/>
      </c>
      <c r="N20" s="118" t="str">
        <f>IF(AL20&gt;0,VLOOKUP(AL20,Küren!$A$9:$N$68,3) &amp; " " &amp; VLOOKUP(AL20,Küren!$A$9:$N$68,2),"")</f>
        <v/>
      </c>
      <c r="O20" s="118" t="str">
        <f>IF(AM20&gt;0,VLOOKUP(AM20,Küren!$A$9:$N$68,3) &amp; " " &amp; VLOOKUP(AM20,Küren!$A$9:$N$68,2),"")</f>
        <v/>
      </c>
      <c r="P20" s="118" t="str">
        <f>IF(AN20&gt;0,VLOOKUP(AN20,Küren!$A$9:$N$68,3) &amp; " " &amp; VLOOKUP(AN20,Küren!$A$9:$N$68,2),"")</f>
        <v/>
      </c>
      <c r="Q20" s="118" t="str">
        <f>IF(AO20&gt;0,VLOOKUP(AO20,Küren!$A$9:$N$68,3) &amp; " " &amp; VLOOKUP(AO20,Küren!$A$9:$N$68,2),"")</f>
        <v/>
      </c>
      <c r="R20" s="118" t="str">
        <f>IF(AP20&gt;0,VLOOKUP(AP20,Küren!$A$9:$N$68,3) &amp; " " &amp; VLOOKUP(AP20,Küren!$A$9:$N$68,2),"")</f>
        <v/>
      </c>
      <c r="S20" s="118" t="str">
        <f>IF(AQ20&gt;0,VLOOKUP(AQ20,Küren!$A$9:$N$68,3) &amp; " " &amp; VLOOKUP(AQ20,Küren!$A$9:$N$68,2),"")</f>
        <v/>
      </c>
      <c r="T20" s="118" t="str">
        <f>IF(AR20&gt;0,VLOOKUP(AR20,Küren!$A$9:$N$68,3) &amp; " " &amp; VLOOKUP(AR20,Küren!$A$9:$N$68,2),"")</f>
        <v/>
      </c>
      <c r="U20" s="118" t="str">
        <f>IF(AS20&gt;0,VLOOKUP(AS20,Küren!$A$9:$N$68,3) &amp; " " &amp; VLOOKUP(AS20,Küren!$A$9:$N$68,2),"")</f>
        <v/>
      </c>
      <c r="V20" s="118" t="str">
        <f>IF(AT20&gt;0,VLOOKUP(AT20,Küren!$A$9:$N$68,3) &amp; " " &amp; VLOOKUP(AT20,Küren!$A$9:$N$68,2),"")</f>
        <v/>
      </c>
      <c r="W20" s="118" t="str">
        <f>IF(AU20&gt;0,VLOOKUP(AU20,Küren!$A$9:$N$68,3) &amp; " " &amp; VLOOKUP(AU20,Küren!$A$9:$N$68,2),"")</f>
        <v/>
      </c>
      <c r="X20" s="118" t="str">
        <f>IF(AV20&gt;0,VLOOKUP(AV20,Küren!$A$9:$N$68,3) &amp; " " &amp; VLOOKUP(AV20,Küren!$A$9:$N$68,2),"")</f>
        <v/>
      </c>
      <c r="Y20" s="118" t="str">
        <f>IF(AW20&gt;0,VLOOKUP(AW20,Küren!$A$9:$N$68,3) &amp; " " &amp; VLOOKUP(AW20,Küren!$A$9:$N$68,2),"")</f>
        <v/>
      </c>
      <c r="Z20" s="118" t="str">
        <f>IF(AX20&gt;0,VLOOKUP(AX20,Küren!$A$9:$N$68,3) &amp; " " &amp; VLOOKUP(AX20,Küren!$A$9:$N$68,2),"")</f>
        <v/>
      </c>
      <c r="AA20" s="118" t="str">
        <f>IF(AY20&gt;0,VLOOKUP(AY20,Küren!$A$9:$N$68,3) &amp; " " &amp; VLOOKUP(AY20,Küren!$A$9:$N$68,2),"")</f>
        <v/>
      </c>
      <c r="AB20" s="118" t="str">
        <f>IF(AZ20&gt;0,VLOOKUP(AZ20,Küren!$A$9:$N$68,3) &amp; " " &amp; VLOOKUP(AZ20,Küren!$A$9:$N$68,2),"")</f>
        <v/>
      </c>
      <c r="AC20">
        <f t="array" ref="AC20">IFERROR(LARGE((Küren!$N$9:$N$68=$A20)*Küren!$A$9:$A$68,($D20)-AC$5+1),0)</f>
        <v>0</v>
      </c>
      <c r="AD20">
        <f t="array" ref="AD20">IFERROR(LARGE((Küren!$N$9:$N$68=$A20)*Küren!$A$9:$A$68,($D20)-AD$5+1),0)</f>
        <v>0</v>
      </c>
      <c r="AE20">
        <f t="array" ref="AE20">IFERROR(LARGE((Küren!$N$9:$N$68=$A20)*Küren!$A$9:$A$68,($D20)-AE$5+1),0)</f>
        <v>0</v>
      </c>
      <c r="AF20">
        <f t="array" ref="AF20">IFERROR(LARGE((Küren!$N$9:$N$68=$A20)*Küren!$A$9:$A$68,($D20)-AF$5+1),0)</f>
        <v>0</v>
      </c>
      <c r="AG20">
        <f t="array" ref="AG20">IFERROR(LARGE((Küren!$N$9:$N$68=$A20)*Küren!$A$9:$A$68,($D20)-AG$5+1),0)</f>
        <v>0</v>
      </c>
      <c r="AH20">
        <f t="array" ref="AH20">IFERROR(LARGE((Küren!$N$9:$N$68=$A20)*Küren!$A$9:$A$68,($D20)-AH$5+1),0)</f>
        <v>0</v>
      </c>
      <c r="AI20">
        <f t="array" ref="AI20">IFERROR(LARGE((Küren!$N$9:$N$68=$A20)*Küren!$A$9:$A$68,($D20)-AI$5+1),0)</f>
        <v>0</v>
      </c>
      <c r="AJ20">
        <f t="array" ref="AJ20">IFERROR(LARGE((Küren!$N$9:$N$68=$A20)*Küren!$A$9:$A$68,($D20)-AJ$5+1),0)</f>
        <v>0</v>
      </c>
      <c r="AK20">
        <f t="array" ref="AK20">IFERROR(LARGE((Küren!$N$9:$N$68=$A20)*Küren!$A$9:$A$68,($D20)-AK$5+1),0)</f>
        <v>0</v>
      </c>
      <c r="AL20">
        <f t="array" ref="AL20">IFERROR(LARGE((Küren!$N$9:$N$68=$A20)*Küren!$A$9:$A$68,($D20)-AL$5+1),0)</f>
        <v>0</v>
      </c>
      <c r="AM20">
        <f t="array" ref="AM20">IFERROR(LARGE((Küren!$N$9:$N$68=$A20)*Küren!$A$9:$A$68,($D20)-AM$5+1),0)</f>
        <v>0</v>
      </c>
      <c r="AN20">
        <f t="array" ref="AN20">IFERROR(LARGE((Küren!$N$9:$N$68=$A20)*Küren!$A$9:$A$68,($D20)-AN$5+1),0)</f>
        <v>0</v>
      </c>
      <c r="AO20">
        <f t="array" ref="AO20">IFERROR(LARGE((Küren!$N$9:$N$68=$A20)*Küren!$A$9:$A$68,($D20)-AO$5+1),0)</f>
        <v>0</v>
      </c>
      <c r="AP20">
        <f t="array" ref="AP20">IFERROR(LARGE((Küren!$N$9:$N$68=$A20)*Küren!$A$9:$A$68,($D20)-AP$5+1),0)</f>
        <v>0</v>
      </c>
      <c r="AQ20">
        <f t="array" ref="AQ20">IFERROR(LARGE((Küren!$N$9:$N$68=$A20)*Küren!$A$9:$A$68,($D20)-AQ$5+1),0)</f>
        <v>0</v>
      </c>
      <c r="AR20">
        <f t="array" ref="AR20">IFERROR(LARGE((Küren!$N$9:$N$68=$A20)*Küren!$A$9:$A$68,($D20)-AR$5+1),0)</f>
        <v>0</v>
      </c>
      <c r="AS20">
        <f t="array" ref="AS20">IFERROR(LARGE((Küren!$N$9:$N$68=$A20)*Küren!$A$9:$A$68,($D20)-AS$5+1),0)</f>
        <v>0</v>
      </c>
      <c r="AT20">
        <f t="array" ref="AT20">IFERROR(LARGE((Küren!$N$9:$N$68=$A20)*Küren!$A$9:$A$68,($D20)-AT$5+1),0)</f>
        <v>0</v>
      </c>
      <c r="AU20">
        <f t="array" ref="AU20">IFERROR(LARGE((Küren!$N$9:$N$68=$A20)*Küren!$A$9:$A$68,($D20)-AU$5+1),0)</f>
        <v>0</v>
      </c>
      <c r="AV20">
        <f t="array" ref="AV20">IFERROR(LARGE((Küren!$N$9:$N$68=$A20)*Küren!$A$9:$A$68,($D20)-AV$5+1),0)</f>
        <v>0</v>
      </c>
      <c r="AW20">
        <f t="array" ref="AW20">IFERROR(LARGE((Küren!$N$9:$N$68=$A20)*Küren!$A$9:$A$68,($D20)-AW$5+1),0)</f>
        <v>0</v>
      </c>
      <c r="AX20">
        <f t="array" ref="AX20">IFERROR(LARGE((Küren!$N$9:$N$68=$A20)*Küren!$A$9:$A$68,($D20)-AX$5+1),0)</f>
        <v>0</v>
      </c>
      <c r="AY20">
        <f t="array" ref="AY20">IFERROR(LARGE((Küren!$N$9:$N$68=$A20)*Küren!$A$9:$A$68,($D20)-AY$5+1),0)</f>
        <v>0</v>
      </c>
      <c r="AZ20">
        <f t="array" ref="AZ20">IFERROR(LARGE((Küren!$N$9:$N$68=$A20)*Küren!$A$9:$A$68,($D20)-AZ$5+1),0)</f>
        <v>0</v>
      </c>
    </row>
    <row r="21" spans="1:52" x14ac:dyDescent="0.25">
      <c r="A21" s="116" t="str">
        <f t="array" ref="A21">IFERROR(SMALL(Küren!$N$9:$N$68,(ROW($A$7)-6+SUM($D$6:D20))),"")</f>
        <v/>
      </c>
      <c r="B21" s="114"/>
      <c r="C21" s="117" t="str">
        <f>IFERROR(IF(AC21&gt;0,MAX(VLOOKUP(AC21,Küren!$A$8:$N$68,6),VLOOKUP(AD21,Küren!$A$8:$N$68,6),VLOOKUP(AE21,Küren!$A$8:$N$68,6),VLOOKUP(AF21,Küren!$A$8:$N$68,6),VLOOKUP(AG21,Küren!$A$8:$N$68,6),VLOOKUP(AH21,Küren!$A$8:$N$68,6),VLOOKUP(AI21,Küren!$A$8:$N$68,6),VLOOKUP(AJ21,Küren!$A$8:$N$68,6)),""),"")</f>
        <v/>
      </c>
      <c r="D21" s="116" t="str">
        <f>IF(ISNUMBER(A21),COUNTIF(Küren!$N$9:$N$68,A21),"")</f>
        <v/>
      </c>
      <c r="E21" s="118" t="str">
        <f>IF(AC21&gt;0,VLOOKUP(AC21,Küren!$A$9:$N$68,3) &amp; " " &amp; VLOOKUP(AC21,Küren!$A$9:$N$68,2),"")</f>
        <v/>
      </c>
      <c r="F21" s="118" t="str">
        <f>IF(AD21&gt;0,VLOOKUP(AD21,Küren!$A$9:$N$68,3) &amp; " " &amp; VLOOKUP(AD21,Küren!$A$9:$N$68,2),"")</f>
        <v/>
      </c>
      <c r="G21" s="118" t="str">
        <f>IF(AE21&gt;0,VLOOKUP(AE21,Küren!$A$9:$N$68,3) &amp; " " &amp; VLOOKUP(AE21,Küren!$A$9:$N$68,2),"")</f>
        <v/>
      </c>
      <c r="H21" s="118" t="str">
        <f>IF(AF21&gt;0,VLOOKUP(AF21,Küren!$A$9:$N$68,3) &amp; " " &amp; VLOOKUP(AF21,Küren!$A$9:$N$68,2),"")</f>
        <v/>
      </c>
      <c r="I21" s="118" t="str">
        <f>IF(AG21&gt;0,VLOOKUP(AG21,Küren!$A$9:$N$68,3) &amp; " " &amp; VLOOKUP(AG21,Küren!$A$9:$N$68,2),"")</f>
        <v/>
      </c>
      <c r="J21" s="118" t="str">
        <f>IF(AH21&gt;0,VLOOKUP(AH21,Küren!$A$9:$N$68,3) &amp; " " &amp; VLOOKUP(AH21,Küren!$A$9:$N$68,2),"")</f>
        <v/>
      </c>
      <c r="K21" s="118" t="str">
        <f>IF(AI21&gt;0,VLOOKUP(AI21,Küren!$A$9:$N$68,3) &amp; " " &amp; VLOOKUP(AI21,Küren!$A$9:$N$68,2),"")</f>
        <v/>
      </c>
      <c r="L21" s="118" t="str">
        <f>IF(AJ21&gt;0,VLOOKUP(AJ21,Küren!$A$9:$N$68,3) &amp; " " &amp; VLOOKUP(AJ21,Küren!$A$9:$N$68,2),"")</f>
        <v/>
      </c>
      <c r="M21" s="118" t="str">
        <f>IF(AK21&gt;0,VLOOKUP(AK21,Küren!$A$9:$N$68,3) &amp; " " &amp; VLOOKUP(AK21,Küren!$A$9:$N$68,2),"")</f>
        <v/>
      </c>
      <c r="N21" s="118" t="str">
        <f>IF(AL21&gt;0,VLOOKUP(AL21,Küren!$A$9:$N$68,3) &amp; " " &amp; VLOOKUP(AL21,Küren!$A$9:$N$68,2),"")</f>
        <v/>
      </c>
      <c r="O21" s="118" t="str">
        <f>IF(AM21&gt;0,VLOOKUP(AM21,Küren!$A$9:$N$68,3) &amp; " " &amp; VLOOKUP(AM21,Küren!$A$9:$N$68,2),"")</f>
        <v/>
      </c>
      <c r="P21" s="118" t="str">
        <f>IF(AN21&gt;0,VLOOKUP(AN21,Küren!$A$9:$N$68,3) &amp; " " &amp; VLOOKUP(AN21,Küren!$A$9:$N$68,2),"")</f>
        <v/>
      </c>
      <c r="Q21" s="118" t="str">
        <f>IF(AO21&gt;0,VLOOKUP(AO21,Küren!$A$9:$N$68,3) &amp; " " &amp; VLOOKUP(AO21,Küren!$A$9:$N$68,2),"")</f>
        <v/>
      </c>
      <c r="R21" s="118" t="str">
        <f>IF(AP21&gt;0,VLOOKUP(AP21,Küren!$A$9:$N$68,3) &amp; " " &amp; VLOOKUP(AP21,Küren!$A$9:$N$68,2),"")</f>
        <v/>
      </c>
      <c r="S21" s="118" t="str">
        <f>IF(AQ21&gt;0,VLOOKUP(AQ21,Küren!$A$9:$N$68,3) &amp; " " &amp; VLOOKUP(AQ21,Küren!$A$9:$N$68,2),"")</f>
        <v/>
      </c>
      <c r="T21" s="118" t="str">
        <f>IF(AR21&gt;0,VLOOKUP(AR21,Küren!$A$9:$N$68,3) &amp; " " &amp; VLOOKUP(AR21,Küren!$A$9:$N$68,2),"")</f>
        <v/>
      </c>
      <c r="U21" s="118" t="str">
        <f>IF(AS21&gt;0,VLOOKUP(AS21,Küren!$A$9:$N$68,3) &amp; " " &amp; VLOOKUP(AS21,Küren!$A$9:$N$68,2),"")</f>
        <v/>
      </c>
      <c r="V21" s="118" t="str">
        <f>IF(AT21&gt;0,VLOOKUP(AT21,Küren!$A$9:$N$68,3) &amp; " " &amp; VLOOKUP(AT21,Küren!$A$9:$N$68,2),"")</f>
        <v/>
      </c>
      <c r="W21" s="118" t="str">
        <f>IF(AU21&gt;0,VLOOKUP(AU21,Küren!$A$9:$N$68,3) &amp; " " &amp; VLOOKUP(AU21,Küren!$A$9:$N$68,2),"")</f>
        <v/>
      </c>
      <c r="X21" s="118" t="str">
        <f>IF(AV21&gt;0,VLOOKUP(AV21,Küren!$A$9:$N$68,3) &amp; " " &amp; VLOOKUP(AV21,Küren!$A$9:$N$68,2),"")</f>
        <v/>
      </c>
      <c r="Y21" s="118" t="str">
        <f>IF(AW21&gt;0,VLOOKUP(AW21,Küren!$A$9:$N$68,3) &amp; " " &amp; VLOOKUP(AW21,Küren!$A$9:$N$68,2),"")</f>
        <v/>
      </c>
      <c r="Z21" s="118" t="str">
        <f>IF(AX21&gt;0,VLOOKUP(AX21,Küren!$A$9:$N$68,3) &amp; " " &amp; VLOOKUP(AX21,Küren!$A$9:$N$68,2),"")</f>
        <v/>
      </c>
      <c r="AA21" s="118" t="str">
        <f>IF(AY21&gt;0,VLOOKUP(AY21,Küren!$A$9:$N$68,3) &amp; " " &amp; VLOOKUP(AY21,Küren!$A$9:$N$68,2),"")</f>
        <v/>
      </c>
      <c r="AB21" s="118" t="str">
        <f>IF(AZ21&gt;0,VLOOKUP(AZ21,Küren!$A$9:$N$68,3) &amp; " " &amp; VLOOKUP(AZ21,Küren!$A$9:$N$68,2),"")</f>
        <v/>
      </c>
      <c r="AC21">
        <f t="array" ref="AC21">IFERROR(LARGE((Küren!$N$9:$N$68=$A21)*Küren!$A$9:$A$68,($D21)-AC$5+1),0)</f>
        <v>0</v>
      </c>
      <c r="AD21">
        <f t="array" ref="AD21">IFERROR(LARGE((Küren!$N$9:$N$68=$A21)*Küren!$A$9:$A$68,($D21)-AD$5+1),0)</f>
        <v>0</v>
      </c>
      <c r="AE21">
        <f t="array" ref="AE21">IFERROR(LARGE((Küren!$N$9:$N$68=$A21)*Küren!$A$9:$A$68,($D21)-AE$5+1),0)</f>
        <v>0</v>
      </c>
      <c r="AF21">
        <f t="array" ref="AF21">IFERROR(LARGE((Küren!$N$9:$N$68=$A21)*Küren!$A$9:$A$68,($D21)-AF$5+1),0)</f>
        <v>0</v>
      </c>
      <c r="AG21">
        <f t="array" ref="AG21">IFERROR(LARGE((Küren!$N$9:$N$68=$A21)*Küren!$A$9:$A$68,($D21)-AG$5+1),0)</f>
        <v>0</v>
      </c>
      <c r="AH21">
        <f t="array" ref="AH21">IFERROR(LARGE((Küren!$N$9:$N$68=$A21)*Küren!$A$9:$A$68,($D21)-AH$5+1),0)</f>
        <v>0</v>
      </c>
      <c r="AI21">
        <f t="array" ref="AI21">IFERROR(LARGE((Küren!$N$9:$N$68=$A21)*Küren!$A$9:$A$68,($D21)-AI$5+1),0)</f>
        <v>0</v>
      </c>
      <c r="AJ21">
        <f t="array" ref="AJ21">IFERROR(LARGE((Küren!$N$9:$N$68=$A21)*Küren!$A$9:$A$68,($D21)-AJ$5+1),0)</f>
        <v>0</v>
      </c>
      <c r="AK21">
        <f t="array" ref="AK21">IFERROR(LARGE((Küren!$N$9:$N$68=$A21)*Küren!$A$9:$A$68,($D21)-AK$5+1),0)</f>
        <v>0</v>
      </c>
      <c r="AL21">
        <f t="array" ref="AL21">IFERROR(LARGE((Küren!$N$9:$N$68=$A21)*Küren!$A$9:$A$68,($D21)-AL$5+1),0)</f>
        <v>0</v>
      </c>
      <c r="AM21">
        <f t="array" ref="AM21">IFERROR(LARGE((Küren!$N$9:$N$68=$A21)*Küren!$A$9:$A$68,($D21)-AM$5+1),0)</f>
        <v>0</v>
      </c>
      <c r="AN21">
        <f t="array" ref="AN21">IFERROR(LARGE((Küren!$N$9:$N$68=$A21)*Küren!$A$9:$A$68,($D21)-AN$5+1),0)</f>
        <v>0</v>
      </c>
      <c r="AO21">
        <f t="array" ref="AO21">IFERROR(LARGE((Küren!$N$9:$N$68=$A21)*Küren!$A$9:$A$68,($D21)-AO$5+1),0)</f>
        <v>0</v>
      </c>
      <c r="AP21">
        <f t="array" ref="AP21">IFERROR(LARGE((Küren!$N$9:$N$68=$A21)*Küren!$A$9:$A$68,($D21)-AP$5+1),0)</f>
        <v>0</v>
      </c>
      <c r="AQ21">
        <f t="array" ref="AQ21">IFERROR(LARGE((Küren!$N$9:$N$68=$A21)*Küren!$A$9:$A$68,($D21)-AQ$5+1),0)</f>
        <v>0</v>
      </c>
      <c r="AR21">
        <f t="array" ref="AR21">IFERROR(LARGE((Küren!$N$9:$N$68=$A21)*Küren!$A$9:$A$68,($D21)-AR$5+1),0)</f>
        <v>0</v>
      </c>
      <c r="AS21">
        <f t="array" ref="AS21">IFERROR(LARGE((Küren!$N$9:$N$68=$A21)*Küren!$A$9:$A$68,($D21)-AS$5+1),0)</f>
        <v>0</v>
      </c>
      <c r="AT21">
        <f t="array" ref="AT21">IFERROR(LARGE((Küren!$N$9:$N$68=$A21)*Küren!$A$9:$A$68,($D21)-AT$5+1),0)</f>
        <v>0</v>
      </c>
      <c r="AU21">
        <f t="array" ref="AU21">IFERROR(LARGE((Küren!$N$9:$N$68=$A21)*Küren!$A$9:$A$68,($D21)-AU$5+1),0)</f>
        <v>0</v>
      </c>
      <c r="AV21">
        <f t="array" ref="AV21">IFERROR(LARGE((Küren!$N$9:$N$68=$A21)*Küren!$A$9:$A$68,($D21)-AV$5+1),0)</f>
        <v>0</v>
      </c>
      <c r="AW21">
        <f t="array" ref="AW21">IFERROR(LARGE((Küren!$N$9:$N$68=$A21)*Küren!$A$9:$A$68,($D21)-AW$5+1),0)</f>
        <v>0</v>
      </c>
      <c r="AX21">
        <f t="array" ref="AX21">IFERROR(LARGE((Küren!$N$9:$N$68=$A21)*Küren!$A$9:$A$68,($D21)-AX$5+1),0)</f>
        <v>0</v>
      </c>
      <c r="AY21">
        <f t="array" ref="AY21">IFERROR(LARGE((Küren!$N$9:$N$68=$A21)*Küren!$A$9:$A$68,($D21)-AY$5+1),0)</f>
        <v>0</v>
      </c>
      <c r="AZ21">
        <f t="array" ref="AZ21">IFERROR(LARGE((Küren!$N$9:$N$68=$A21)*Küren!$A$9:$A$68,($D21)-AZ$5+1),0)</f>
        <v>0</v>
      </c>
    </row>
    <row r="22" spans="1:52" x14ac:dyDescent="0.25">
      <c r="A22" s="116" t="str">
        <f t="array" ref="A22">IFERROR(SMALL(Küren!$N$9:$N$68,(ROW($A$7)-6+SUM($D$6:D21))),"")</f>
        <v/>
      </c>
      <c r="B22" s="114"/>
      <c r="C22" s="117" t="str">
        <f>IFERROR(IF(AC22&gt;0,MAX(VLOOKUP(AC22,Küren!$A$8:$N$68,6),VLOOKUP(AD22,Küren!$A$8:$N$68,6),VLOOKUP(AE22,Küren!$A$8:$N$68,6),VLOOKUP(AF22,Küren!$A$8:$N$68,6),VLOOKUP(AG22,Küren!$A$8:$N$68,6),VLOOKUP(AH22,Küren!$A$8:$N$68,6),VLOOKUP(AI22,Küren!$A$8:$N$68,6),VLOOKUP(AJ22,Küren!$A$8:$N$68,6)),""),"")</f>
        <v/>
      </c>
      <c r="D22" s="116" t="str">
        <f>IF(ISNUMBER(A22),COUNTIF(Küren!$N$9:$N$68,A22),"")</f>
        <v/>
      </c>
      <c r="E22" s="118" t="str">
        <f>IF(AC22&gt;0,VLOOKUP(AC22,Küren!$A$9:$N$68,3) &amp; " " &amp; VLOOKUP(AC22,Küren!$A$9:$N$68,2),"")</f>
        <v/>
      </c>
      <c r="F22" s="118" t="str">
        <f>IF(AD22&gt;0,VLOOKUP(AD22,Küren!$A$9:$N$68,3) &amp; " " &amp; VLOOKUP(AD22,Küren!$A$9:$N$68,2),"")</f>
        <v/>
      </c>
      <c r="G22" s="118" t="str">
        <f>IF(AE22&gt;0,VLOOKUP(AE22,Küren!$A$9:$N$68,3) &amp; " " &amp; VLOOKUP(AE22,Küren!$A$9:$N$68,2),"")</f>
        <v/>
      </c>
      <c r="H22" s="118" t="str">
        <f>IF(AF22&gt;0,VLOOKUP(AF22,Küren!$A$9:$N$68,3) &amp; " " &amp; VLOOKUP(AF22,Küren!$A$9:$N$68,2),"")</f>
        <v/>
      </c>
      <c r="I22" s="118" t="str">
        <f>IF(AG22&gt;0,VLOOKUP(AG22,Küren!$A$9:$N$68,3) &amp; " " &amp; VLOOKUP(AG22,Küren!$A$9:$N$68,2),"")</f>
        <v/>
      </c>
      <c r="J22" s="118" t="str">
        <f>IF(AH22&gt;0,VLOOKUP(AH22,Küren!$A$9:$N$68,3) &amp; " " &amp; VLOOKUP(AH22,Küren!$A$9:$N$68,2),"")</f>
        <v/>
      </c>
      <c r="K22" s="118" t="str">
        <f>IF(AI22&gt;0,VLOOKUP(AI22,Küren!$A$9:$N$68,3) &amp; " " &amp; VLOOKUP(AI22,Küren!$A$9:$N$68,2),"")</f>
        <v/>
      </c>
      <c r="L22" s="118" t="str">
        <f>IF(AJ22&gt;0,VLOOKUP(AJ22,Küren!$A$9:$N$68,3) &amp; " " &amp; VLOOKUP(AJ22,Küren!$A$9:$N$68,2),"")</f>
        <v/>
      </c>
      <c r="M22" s="118" t="str">
        <f>IF(AK22&gt;0,VLOOKUP(AK22,Küren!$A$9:$N$68,3) &amp; " " &amp; VLOOKUP(AK22,Küren!$A$9:$N$68,2),"")</f>
        <v/>
      </c>
      <c r="N22" s="118" t="str">
        <f>IF(AL22&gt;0,VLOOKUP(AL22,Küren!$A$9:$N$68,3) &amp; " " &amp; VLOOKUP(AL22,Küren!$A$9:$N$68,2),"")</f>
        <v/>
      </c>
      <c r="O22" s="118" t="str">
        <f>IF(AM22&gt;0,VLOOKUP(AM22,Küren!$A$9:$N$68,3) &amp; " " &amp; VLOOKUP(AM22,Küren!$A$9:$N$68,2),"")</f>
        <v/>
      </c>
      <c r="P22" s="118" t="str">
        <f>IF(AN22&gt;0,VLOOKUP(AN22,Küren!$A$9:$N$68,3) &amp; " " &amp; VLOOKUP(AN22,Küren!$A$9:$N$68,2),"")</f>
        <v/>
      </c>
      <c r="Q22" s="118" t="str">
        <f>IF(AO22&gt;0,VLOOKUP(AO22,Küren!$A$9:$N$68,3) &amp; " " &amp; VLOOKUP(AO22,Küren!$A$9:$N$68,2),"")</f>
        <v/>
      </c>
      <c r="R22" s="118" t="str">
        <f>IF(AP22&gt;0,VLOOKUP(AP22,Küren!$A$9:$N$68,3) &amp; " " &amp; VLOOKUP(AP22,Küren!$A$9:$N$68,2),"")</f>
        <v/>
      </c>
      <c r="S22" s="118" t="str">
        <f>IF(AQ22&gt;0,VLOOKUP(AQ22,Küren!$A$9:$N$68,3) &amp; " " &amp; VLOOKUP(AQ22,Küren!$A$9:$N$68,2),"")</f>
        <v/>
      </c>
      <c r="T22" s="118" t="str">
        <f>IF(AR22&gt;0,VLOOKUP(AR22,Küren!$A$9:$N$68,3) &amp; " " &amp; VLOOKUP(AR22,Küren!$A$9:$N$68,2),"")</f>
        <v/>
      </c>
      <c r="U22" s="118" t="str">
        <f>IF(AS22&gt;0,VLOOKUP(AS22,Küren!$A$9:$N$68,3) &amp; " " &amp; VLOOKUP(AS22,Küren!$A$9:$N$68,2),"")</f>
        <v/>
      </c>
      <c r="V22" s="118" t="str">
        <f>IF(AT22&gt;0,VLOOKUP(AT22,Küren!$A$9:$N$68,3) &amp; " " &amp; VLOOKUP(AT22,Küren!$A$9:$N$68,2),"")</f>
        <v/>
      </c>
      <c r="W22" s="118" t="str">
        <f>IF(AU22&gt;0,VLOOKUP(AU22,Küren!$A$9:$N$68,3) &amp; " " &amp; VLOOKUP(AU22,Küren!$A$9:$N$68,2),"")</f>
        <v/>
      </c>
      <c r="X22" s="118" t="str">
        <f>IF(AV22&gt;0,VLOOKUP(AV22,Küren!$A$9:$N$68,3) &amp; " " &amp; VLOOKUP(AV22,Küren!$A$9:$N$68,2),"")</f>
        <v/>
      </c>
      <c r="Y22" s="118" t="str">
        <f>IF(AW22&gt;0,VLOOKUP(AW22,Küren!$A$9:$N$68,3) &amp; " " &amp; VLOOKUP(AW22,Küren!$A$9:$N$68,2),"")</f>
        <v/>
      </c>
      <c r="Z22" s="118" t="str">
        <f>IF(AX22&gt;0,VLOOKUP(AX22,Küren!$A$9:$N$68,3) &amp; " " &amp; VLOOKUP(AX22,Küren!$A$9:$N$68,2),"")</f>
        <v/>
      </c>
      <c r="AA22" s="118" t="str">
        <f>IF(AY22&gt;0,VLOOKUP(AY22,Küren!$A$9:$N$68,3) &amp; " " &amp; VLOOKUP(AY22,Küren!$A$9:$N$68,2),"")</f>
        <v/>
      </c>
      <c r="AB22" s="118" t="str">
        <f>IF(AZ22&gt;0,VLOOKUP(AZ22,Küren!$A$9:$N$68,3) &amp; " " &amp; VLOOKUP(AZ22,Küren!$A$9:$N$68,2),"")</f>
        <v/>
      </c>
      <c r="AC22">
        <f t="array" ref="AC22">IFERROR(LARGE((Küren!$N$9:$N$68=$A22)*Küren!$A$9:$A$68,($D22)-AC$5+1),0)</f>
        <v>0</v>
      </c>
      <c r="AD22">
        <f t="array" ref="AD22">IFERROR(LARGE((Küren!$N$9:$N$68=$A22)*Küren!$A$9:$A$68,($D22)-AD$5+1),0)</f>
        <v>0</v>
      </c>
      <c r="AE22">
        <f t="array" ref="AE22">IFERROR(LARGE((Küren!$N$9:$N$68=$A22)*Küren!$A$9:$A$68,($D22)-AE$5+1),0)</f>
        <v>0</v>
      </c>
      <c r="AF22">
        <f t="array" ref="AF22">IFERROR(LARGE((Küren!$N$9:$N$68=$A22)*Küren!$A$9:$A$68,($D22)-AF$5+1),0)</f>
        <v>0</v>
      </c>
      <c r="AG22">
        <f t="array" ref="AG22">IFERROR(LARGE((Küren!$N$9:$N$68=$A22)*Küren!$A$9:$A$68,($D22)-AG$5+1),0)</f>
        <v>0</v>
      </c>
      <c r="AH22">
        <f t="array" ref="AH22">IFERROR(LARGE((Küren!$N$9:$N$68=$A22)*Küren!$A$9:$A$68,($D22)-AH$5+1),0)</f>
        <v>0</v>
      </c>
      <c r="AI22">
        <f t="array" ref="AI22">IFERROR(LARGE((Küren!$N$9:$N$68=$A22)*Küren!$A$9:$A$68,($D22)-AI$5+1),0)</f>
        <v>0</v>
      </c>
      <c r="AJ22">
        <f t="array" ref="AJ22">IFERROR(LARGE((Küren!$N$9:$N$68=$A22)*Küren!$A$9:$A$68,($D22)-AJ$5+1),0)</f>
        <v>0</v>
      </c>
      <c r="AK22">
        <f t="array" ref="AK22">IFERROR(LARGE((Küren!$N$9:$N$68=$A22)*Küren!$A$9:$A$68,($D22)-AK$5+1),0)</f>
        <v>0</v>
      </c>
      <c r="AL22">
        <f t="array" ref="AL22">IFERROR(LARGE((Küren!$N$9:$N$68=$A22)*Küren!$A$9:$A$68,($D22)-AL$5+1),0)</f>
        <v>0</v>
      </c>
      <c r="AM22">
        <f t="array" ref="AM22">IFERROR(LARGE((Küren!$N$9:$N$68=$A22)*Küren!$A$9:$A$68,($D22)-AM$5+1),0)</f>
        <v>0</v>
      </c>
      <c r="AN22">
        <f t="array" ref="AN22">IFERROR(LARGE((Küren!$N$9:$N$68=$A22)*Küren!$A$9:$A$68,($D22)-AN$5+1),0)</f>
        <v>0</v>
      </c>
      <c r="AO22">
        <f t="array" ref="AO22">IFERROR(LARGE((Küren!$N$9:$N$68=$A22)*Küren!$A$9:$A$68,($D22)-AO$5+1),0)</f>
        <v>0</v>
      </c>
      <c r="AP22">
        <f t="array" ref="AP22">IFERROR(LARGE((Küren!$N$9:$N$68=$A22)*Küren!$A$9:$A$68,($D22)-AP$5+1),0)</f>
        <v>0</v>
      </c>
      <c r="AQ22">
        <f t="array" ref="AQ22">IFERROR(LARGE((Küren!$N$9:$N$68=$A22)*Küren!$A$9:$A$68,($D22)-AQ$5+1),0)</f>
        <v>0</v>
      </c>
      <c r="AR22">
        <f t="array" ref="AR22">IFERROR(LARGE((Küren!$N$9:$N$68=$A22)*Küren!$A$9:$A$68,($D22)-AR$5+1),0)</f>
        <v>0</v>
      </c>
      <c r="AS22">
        <f t="array" ref="AS22">IFERROR(LARGE((Küren!$N$9:$N$68=$A22)*Küren!$A$9:$A$68,($D22)-AS$5+1),0)</f>
        <v>0</v>
      </c>
      <c r="AT22">
        <f t="array" ref="AT22">IFERROR(LARGE((Küren!$N$9:$N$68=$A22)*Küren!$A$9:$A$68,($D22)-AT$5+1),0)</f>
        <v>0</v>
      </c>
      <c r="AU22">
        <f t="array" ref="AU22">IFERROR(LARGE((Küren!$N$9:$N$68=$A22)*Küren!$A$9:$A$68,($D22)-AU$5+1),0)</f>
        <v>0</v>
      </c>
      <c r="AV22">
        <f t="array" ref="AV22">IFERROR(LARGE((Küren!$N$9:$N$68=$A22)*Küren!$A$9:$A$68,($D22)-AV$5+1),0)</f>
        <v>0</v>
      </c>
      <c r="AW22">
        <f t="array" ref="AW22">IFERROR(LARGE((Küren!$N$9:$N$68=$A22)*Küren!$A$9:$A$68,($D22)-AW$5+1),0)</f>
        <v>0</v>
      </c>
      <c r="AX22">
        <f t="array" ref="AX22">IFERROR(LARGE((Küren!$N$9:$N$68=$A22)*Küren!$A$9:$A$68,($D22)-AX$5+1),0)</f>
        <v>0</v>
      </c>
      <c r="AY22">
        <f t="array" ref="AY22">IFERROR(LARGE((Küren!$N$9:$N$68=$A22)*Küren!$A$9:$A$68,($D22)-AY$5+1),0)</f>
        <v>0</v>
      </c>
      <c r="AZ22">
        <f t="array" ref="AZ22">IFERROR(LARGE((Küren!$N$9:$N$68=$A22)*Küren!$A$9:$A$68,($D22)-AZ$5+1),0)</f>
        <v>0</v>
      </c>
    </row>
    <row r="23" spans="1:52" x14ac:dyDescent="0.25">
      <c r="A23" s="116" t="str">
        <f t="array" ref="A23">IFERROR(SMALL(Küren!$N$9:$N$68,(ROW($A$7)-6+SUM($D$6:D22))),"")</f>
        <v/>
      </c>
      <c r="B23" s="114"/>
      <c r="C23" s="117" t="str">
        <f>IFERROR(IF(AC23&gt;0,MAX(VLOOKUP(AC23,Küren!$A$8:$N$68,6),VLOOKUP(AD23,Küren!$A$8:$N$68,6),VLOOKUP(AE23,Küren!$A$8:$N$68,6),VLOOKUP(AF23,Küren!$A$8:$N$68,6),VLOOKUP(AG23,Küren!$A$8:$N$68,6),VLOOKUP(AH23,Küren!$A$8:$N$68,6),VLOOKUP(AI23,Küren!$A$8:$N$68,6),VLOOKUP(AJ23,Küren!$A$8:$N$68,6)),""),"")</f>
        <v/>
      </c>
      <c r="D23" s="116" t="str">
        <f>IF(ISNUMBER(A23),COUNTIF(Küren!$N$9:$N$68,A23),"")</f>
        <v/>
      </c>
      <c r="E23" s="118" t="str">
        <f>IF(AC23&gt;0,VLOOKUP(AC23,Küren!$A$9:$N$68,3) &amp; " " &amp; VLOOKUP(AC23,Küren!$A$9:$N$68,2),"")</f>
        <v/>
      </c>
      <c r="F23" s="118" t="str">
        <f>IF(AD23&gt;0,VLOOKUP(AD23,Küren!$A$9:$N$68,3) &amp; " " &amp; VLOOKUP(AD23,Küren!$A$9:$N$68,2),"")</f>
        <v/>
      </c>
      <c r="G23" s="118" t="str">
        <f>IF(AE23&gt;0,VLOOKUP(AE23,Küren!$A$9:$N$68,3) &amp; " " &amp; VLOOKUP(AE23,Küren!$A$9:$N$68,2),"")</f>
        <v/>
      </c>
      <c r="H23" s="118" t="str">
        <f>IF(AF23&gt;0,VLOOKUP(AF23,Küren!$A$9:$N$68,3) &amp; " " &amp; VLOOKUP(AF23,Küren!$A$9:$N$68,2),"")</f>
        <v/>
      </c>
      <c r="I23" s="118" t="str">
        <f>IF(AG23&gt;0,VLOOKUP(AG23,Küren!$A$9:$N$68,3) &amp; " " &amp; VLOOKUP(AG23,Küren!$A$9:$N$68,2),"")</f>
        <v/>
      </c>
      <c r="J23" s="118" t="str">
        <f>IF(AH23&gt;0,VLOOKUP(AH23,Küren!$A$9:$N$68,3) &amp; " " &amp; VLOOKUP(AH23,Küren!$A$9:$N$68,2),"")</f>
        <v/>
      </c>
      <c r="K23" s="118" t="str">
        <f>IF(AI23&gt;0,VLOOKUP(AI23,Küren!$A$9:$N$68,3) &amp; " " &amp; VLOOKUP(AI23,Küren!$A$9:$N$68,2),"")</f>
        <v/>
      </c>
      <c r="L23" s="118" t="str">
        <f>IF(AJ23&gt;0,VLOOKUP(AJ23,Küren!$A$9:$N$68,3) &amp; " " &amp; VLOOKUP(AJ23,Küren!$A$9:$N$68,2),"")</f>
        <v/>
      </c>
      <c r="M23" s="118" t="str">
        <f>IF(AK23&gt;0,VLOOKUP(AK23,Küren!$A$9:$N$68,3) &amp; " " &amp; VLOOKUP(AK23,Küren!$A$9:$N$68,2),"")</f>
        <v/>
      </c>
      <c r="N23" s="118" t="str">
        <f>IF(AL23&gt;0,VLOOKUP(AL23,Küren!$A$9:$N$68,3) &amp; " " &amp; VLOOKUP(AL23,Küren!$A$9:$N$68,2),"")</f>
        <v/>
      </c>
      <c r="O23" s="118" t="str">
        <f>IF(AM23&gt;0,VLOOKUP(AM23,Küren!$A$9:$N$68,3) &amp; " " &amp; VLOOKUP(AM23,Küren!$A$9:$N$68,2),"")</f>
        <v/>
      </c>
      <c r="P23" s="118" t="str">
        <f>IF(AN23&gt;0,VLOOKUP(AN23,Küren!$A$9:$N$68,3) &amp; " " &amp; VLOOKUP(AN23,Küren!$A$9:$N$68,2),"")</f>
        <v/>
      </c>
      <c r="Q23" s="118" t="str">
        <f>IF(AO23&gt;0,VLOOKUP(AO23,Küren!$A$9:$N$68,3) &amp; " " &amp; VLOOKUP(AO23,Küren!$A$9:$N$68,2),"")</f>
        <v/>
      </c>
      <c r="R23" s="118" t="str">
        <f>IF(AP23&gt;0,VLOOKUP(AP23,Küren!$A$9:$N$68,3) &amp; " " &amp; VLOOKUP(AP23,Küren!$A$9:$N$68,2),"")</f>
        <v/>
      </c>
      <c r="S23" s="118" t="str">
        <f>IF(AQ23&gt;0,VLOOKUP(AQ23,Küren!$A$9:$N$68,3) &amp; " " &amp; VLOOKUP(AQ23,Küren!$A$9:$N$68,2),"")</f>
        <v/>
      </c>
      <c r="T23" s="118" t="str">
        <f>IF(AR23&gt;0,VLOOKUP(AR23,Küren!$A$9:$N$68,3) &amp; " " &amp; VLOOKUP(AR23,Küren!$A$9:$N$68,2),"")</f>
        <v/>
      </c>
      <c r="U23" s="118" t="str">
        <f>IF(AS23&gt;0,VLOOKUP(AS23,Küren!$A$9:$N$68,3) &amp; " " &amp; VLOOKUP(AS23,Küren!$A$9:$N$68,2),"")</f>
        <v/>
      </c>
      <c r="V23" s="118" t="str">
        <f>IF(AT23&gt;0,VLOOKUP(AT23,Küren!$A$9:$N$68,3) &amp; " " &amp; VLOOKUP(AT23,Küren!$A$9:$N$68,2),"")</f>
        <v/>
      </c>
      <c r="W23" s="118" t="str">
        <f>IF(AU23&gt;0,VLOOKUP(AU23,Küren!$A$9:$N$68,3) &amp; " " &amp; VLOOKUP(AU23,Küren!$A$9:$N$68,2),"")</f>
        <v/>
      </c>
      <c r="X23" s="118" t="str">
        <f>IF(AV23&gt;0,VLOOKUP(AV23,Küren!$A$9:$N$68,3) &amp; " " &amp; VLOOKUP(AV23,Küren!$A$9:$N$68,2),"")</f>
        <v/>
      </c>
      <c r="Y23" s="118" t="str">
        <f>IF(AW23&gt;0,VLOOKUP(AW23,Küren!$A$9:$N$68,3) &amp; " " &amp; VLOOKUP(AW23,Küren!$A$9:$N$68,2),"")</f>
        <v/>
      </c>
      <c r="Z23" s="118" t="str">
        <f>IF(AX23&gt;0,VLOOKUP(AX23,Küren!$A$9:$N$68,3) &amp; " " &amp; VLOOKUP(AX23,Küren!$A$9:$N$68,2),"")</f>
        <v/>
      </c>
      <c r="AA23" s="118" t="str">
        <f>IF(AY23&gt;0,VLOOKUP(AY23,Küren!$A$9:$N$68,3) &amp; " " &amp; VLOOKUP(AY23,Küren!$A$9:$N$68,2),"")</f>
        <v/>
      </c>
      <c r="AB23" s="118" t="str">
        <f>IF(AZ23&gt;0,VLOOKUP(AZ23,Küren!$A$9:$N$68,3) &amp; " " &amp; VLOOKUP(AZ23,Küren!$A$9:$N$68,2),"")</f>
        <v/>
      </c>
      <c r="AC23">
        <f t="array" ref="AC23">IFERROR(LARGE((Küren!$N$9:$N$68=$A23)*Küren!$A$9:$A$68,($D23)-AC$5+1),0)</f>
        <v>0</v>
      </c>
      <c r="AD23">
        <f t="array" ref="AD23">IFERROR(LARGE((Küren!$N$9:$N$68=$A23)*Küren!$A$9:$A$68,($D23)-AD$5+1),0)</f>
        <v>0</v>
      </c>
      <c r="AE23">
        <f t="array" ref="AE23">IFERROR(LARGE((Küren!$N$9:$N$68=$A23)*Küren!$A$9:$A$68,($D23)-AE$5+1),0)</f>
        <v>0</v>
      </c>
      <c r="AF23">
        <f t="array" ref="AF23">IFERROR(LARGE((Küren!$N$9:$N$68=$A23)*Küren!$A$9:$A$68,($D23)-AF$5+1),0)</f>
        <v>0</v>
      </c>
      <c r="AG23">
        <f t="array" ref="AG23">IFERROR(LARGE((Küren!$N$9:$N$68=$A23)*Küren!$A$9:$A$68,($D23)-AG$5+1),0)</f>
        <v>0</v>
      </c>
      <c r="AH23">
        <f t="array" ref="AH23">IFERROR(LARGE((Küren!$N$9:$N$68=$A23)*Küren!$A$9:$A$68,($D23)-AH$5+1),0)</f>
        <v>0</v>
      </c>
      <c r="AI23">
        <f t="array" ref="AI23">IFERROR(LARGE((Küren!$N$9:$N$68=$A23)*Küren!$A$9:$A$68,($D23)-AI$5+1),0)</f>
        <v>0</v>
      </c>
      <c r="AJ23">
        <f t="array" ref="AJ23">IFERROR(LARGE((Küren!$N$9:$N$68=$A23)*Küren!$A$9:$A$68,($D23)-AJ$5+1),0)</f>
        <v>0</v>
      </c>
      <c r="AK23">
        <f t="array" ref="AK23">IFERROR(LARGE((Küren!$N$9:$N$68=$A23)*Küren!$A$9:$A$68,($D23)-AK$5+1),0)</f>
        <v>0</v>
      </c>
      <c r="AL23">
        <f t="array" ref="AL23">IFERROR(LARGE((Küren!$N$9:$N$68=$A23)*Küren!$A$9:$A$68,($D23)-AL$5+1),0)</f>
        <v>0</v>
      </c>
      <c r="AM23">
        <f t="array" ref="AM23">IFERROR(LARGE((Küren!$N$9:$N$68=$A23)*Küren!$A$9:$A$68,($D23)-AM$5+1),0)</f>
        <v>0</v>
      </c>
      <c r="AN23">
        <f t="array" ref="AN23">IFERROR(LARGE((Küren!$N$9:$N$68=$A23)*Küren!$A$9:$A$68,($D23)-AN$5+1),0)</f>
        <v>0</v>
      </c>
      <c r="AO23">
        <f t="array" ref="AO23">IFERROR(LARGE((Küren!$N$9:$N$68=$A23)*Küren!$A$9:$A$68,($D23)-AO$5+1),0)</f>
        <v>0</v>
      </c>
      <c r="AP23">
        <f t="array" ref="AP23">IFERROR(LARGE((Küren!$N$9:$N$68=$A23)*Küren!$A$9:$A$68,($D23)-AP$5+1),0)</f>
        <v>0</v>
      </c>
      <c r="AQ23">
        <f t="array" ref="AQ23">IFERROR(LARGE((Küren!$N$9:$N$68=$A23)*Küren!$A$9:$A$68,($D23)-AQ$5+1),0)</f>
        <v>0</v>
      </c>
      <c r="AR23">
        <f t="array" ref="AR23">IFERROR(LARGE((Küren!$N$9:$N$68=$A23)*Küren!$A$9:$A$68,($D23)-AR$5+1),0)</f>
        <v>0</v>
      </c>
      <c r="AS23">
        <f t="array" ref="AS23">IFERROR(LARGE((Küren!$N$9:$N$68=$A23)*Küren!$A$9:$A$68,($D23)-AS$5+1),0)</f>
        <v>0</v>
      </c>
      <c r="AT23">
        <f t="array" ref="AT23">IFERROR(LARGE((Küren!$N$9:$N$68=$A23)*Küren!$A$9:$A$68,($D23)-AT$5+1),0)</f>
        <v>0</v>
      </c>
      <c r="AU23">
        <f t="array" ref="AU23">IFERROR(LARGE((Küren!$N$9:$N$68=$A23)*Küren!$A$9:$A$68,($D23)-AU$5+1),0)</f>
        <v>0</v>
      </c>
      <c r="AV23">
        <f t="array" ref="AV23">IFERROR(LARGE((Küren!$N$9:$N$68=$A23)*Küren!$A$9:$A$68,($D23)-AV$5+1),0)</f>
        <v>0</v>
      </c>
      <c r="AW23">
        <f t="array" ref="AW23">IFERROR(LARGE((Küren!$N$9:$N$68=$A23)*Küren!$A$9:$A$68,($D23)-AW$5+1),0)</f>
        <v>0</v>
      </c>
      <c r="AX23">
        <f t="array" ref="AX23">IFERROR(LARGE((Küren!$N$9:$N$68=$A23)*Küren!$A$9:$A$68,($D23)-AX$5+1),0)</f>
        <v>0</v>
      </c>
      <c r="AY23">
        <f t="array" ref="AY23">IFERROR(LARGE((Küren!$N$9:$N$68=$A23)*Küren!$A$9:$A$68,($D23)-AY$5+1),0)</f>
        <v>0</v>
      </c>
      <c r="AZ23">
        <f t="array" ref="AZ23">IFERROR(LARGE((Küren!$N$9:$N$68=$A23)*Küren!$A$9:$A$68,($D23)-AZ$5+1),0)</f>
        <v>0</v>
      </c>
    </row>
    <row r="24" spans="1:52" x14ac:dyDescent="0.25">
      <c r="A24" s="116" t="str">
        <f t="array" ref="A24">IFERROR(SMALL(Küren!$N$9:$N$68,(ROW($A$7)-6+SUM($D$6:D23))),"")</f>
        <v/>
      </c>
      <c r="B24" s="114"/>
      <c r="C24" s="117" t="str">
        <f>IFERROR(IF(AC24&gt;0,MAX(VLOOKUP(AC24,Küren!$A$8:$N$68,6),VLOOKUP(AD24,Küren!$A$8:$N$68,6),VLOOKUP(AE24,Küren!$A$8:$N$68,6),VLOOKUP(AF24,Küren!$A$8:$N$68,6),VLOOKUP(AG24,Küren!$A$8:$N$68,6),VLOOKUP(AH24,Küren!$A$8:$N$68,6),VLOOKUP(AI24,Küren!$A$8:$N$68,6),VLOOKUP(AJ24,Küren!$A$8:$N$68,6)),""),"")</f>
        <v/>
      </c>
      <c r="D24" s="116" t="str">
        <f>IF(ISNUMBER(A24),COUNTIF(Küren!$N$9:$N$68,A24),"")</f>
        <v/>
      </c>
      <c r="E24" s="118" t="str">
        <f>IF(AC24&gt;0,VLOOKUP(AC24,Küren!$A$9:$N$68,3) &amp; " " &amp; VLOOKUP(AC24,Küren!$A$9:$N$68,2),"")</f>
        <v/>
      </c>
      <c r="F24" s="118" t="str">
        <f>IF(AD24&gt;0,VLOOKUP(AD24,Küren!$A$9:$N$68,3) &amp; " " &amp; VLOOKUP(AD24,Küren!$A$9:$N$68,2),"")</f>
        <v/>
      </c>
      <c r="G24" s="118" t="str">
        <f>IF(AE24&gt;0,VLOOKUP(AE24,Küren!$A$9:$N$68,3) &amp; " " &amp; VLOOKUP(AE24,Küren!$A$9:$N$68,2),"")</f>
        <v/>
      </c>
      <c r="H24" s="118" t="str">
        <f>IF(AF24&gt;0,VLOOKUP(AF24,Küren!$A$9:$N$68,3) &amp; " " &amp; VLOOKUP(AF24,Küren!$A$9:$N$68,2),"")</f>
        <v/>
      </c>
      <c r="I24" s="118" t="str">
        <f>IF(AG24&gt;0,VLOOKUP(AG24,Küren!$A$9:$N$68,3) &amp; " " &amp; VLOOKUP(AG24,Küren!$A$9:$N$68,2),"")</f>
        <v/>
      </c>
      <c r="J24" s="118" t="str">
        <f>IF(AH24&gt;0,VLOOKUP(AH24,Küren!$A$9:$N$68,3) &amp; " " &amp; VLOOKUP(AH24,Küren!$A$9:$N$68,2),"")</f>
        <v/>
      </c>
      <c r="K24" s="118" t="str">
        <f>IF(AI24&gt;0,VLOOKUP(AI24,Küren!$A$9:$N$68,3) &amp; " " &amp; VLOOKUP(AI24,Küren!$A$9:$N$68,2),"")</f>
        <v/>
      </c>
      <c r="L24" s="118" t="str">
        <f>IF(AJ24&gt;0,VLOOKUP(AJ24,Küren!$A$9:$N$68,3) &amp; " " &amp; VLOOKUP(AJ24,Küren!$A$9:$N$68,2),"")</f>
        <v/>
      </c>
      <c r="M24" s="118" t="str">
        <f>IF(AK24&gt;0,VLOOKUP(AK24,Küren!$A$9:$N$68,3) &amp; " " &amp; VLOOKUP(AK24,Küren!$A$9:$N$68,2),"")</f>
        <v/>
      </c>
      <c r="N24" s="118" t="str">
        <f>IF(AL24&gt;0,VLOOKUP(AL24,Küren!$A$9:$N$68,3) &amp; " " &amp; VLOOKUP(AL24,Küren!$A$9:$N$68,2),"")</f>
        <v/>
      </c>
      <c r="O24" s="118" t="str">
        <f>IF(AM24&gt;0,VLOOKUP(AM24,Küren!$A$9:$N$68,3) &amp; " " &amp; VLOOKUP(AM24,Küren!$A$9:$N$68,2),"")</f>
        <v/>
      </c>
      <c r="P24" s="118" t="str">
        <f>IF(AN24&gt;0,VLOOKUP(AN24,Küren!$A$9:$N$68,3) &amp; " " &amp; VLOOKUP(AN24,Küren!$A$9:$N$68,2),"")</f>
        <v/>
      </c>
      <c r="Q24" s="118" t="str">
        <f>IF(AO24&gt;0,VLOOKUP(AO24,Küren!$A$9:$N$68,3) &amp; " " &amp; VLOOKUP(AO24,Küren!$A$9:$N$68,2),"")</f>
        <v/>
      </c>
      <c r="R24" s="118" t="str">
        <f>IF(AP24&gt;0,VLOOKUP(AP24,Küren!$A$9:$N$68,3) &amp; " " &amp; VLOOKUP(AP24,Küren!$A$9:$N$68,2),"")</f>
        <v/>
      </c>
      <c r="S24" s="118" t="str">
        <f>IF(AQ24&gt;0,VLOOKUP(AQ24,Küren!$A$9:$N$68,3) &amp; " " &amp; VLOOKUP(AQ24,Küren!$A$9:$N$68,2),"")</f>
        <v/>
      </c>
      <c r="T24" s="118" t="str">
        <f>IF(AR24&gt;0,VLOOKUP(AR24,Küren!$A$9:$N$68,3) &amp; " " &amp; VLOOKUP(AR24,Küren!$A$9:$N$68,2),"")</f>
        <v/>
      </c>
      <c r="U24" s="118" t="str">
        <f>IF(AS24&gt;0,VLOOKUP(AS24,Küren!$A$9:$N$68,3) &amp; " " &amp; VLOOKUP(AS24,Küren!$A$9:$N$68,2),"")</f>
        <v/>
      </c>
      <c r="V24" s="118" t="str">
        <f>IF(AT24&gt;0,VLOOKUP(AT24,Küren!$A$9:$N$68,3) &amp; " " &amp; VLOOKUP(AT24,Küren!$A$9:$N$68,2),"")</f>
        <v/>
      </c>
      <c r="W24" s="118" t="str">
        <f>IF(AU24&gt;0,VLOOKUP(AU24,Küren!$A$9:$N$68,3) &amp; " " &amp; VLOOKUP(AU24,Küren!$A$9:$N$68,2),"")</f>
        <v/>
      </c>
      <c r="X24" s="118" t="str">
        <f>IF(AV24&gt;0,VLOOKUP(AV24,Küren!$A$9:$N$68,3) &amp; " " &amp; VLOOKUP(AV24,Küren!$A$9:$N$68,2),"")</f>
        <v/>
      </c>
      <c r="Y24" s="118" t="str">
        <f>IF(AW24&gt;0,VLOOKUP(AW24,Küren!$A$9:$N$68,3) &amp; " " &amp; VLOOKUP(AW24,Küren!$A$9:$N$68,2),"")</f>
        <v/>
      </c>
      <c r="Z24" s="118" t="str">
        <f>IF(AX24&gt;0,VLOOKUP(AX24,Küren!$A$9:$N$68,3) &amp; " " &amp; VLOOKUP(AX24,Küren!$A$9:$N$68,2),"")</f>
        <v/>
      </c>
      <c r="AA24" s="118" t="str">
        <f>IF(AY24&gt;0,VLOOKUP(AY24,Küren!$A$9:$N$68,3) &amp; " " &amp; VLOOKUP(AY24,Küren!$A$9:$N$68,2),"")</f>
        <v/>
      </c>
      <c r="AB24" s="118" t="str">
        <f>IF(AZ24&gt;0,VLOOKUP(AZ24,Küren!$A$9:$N$68,3) &amp; " " &amp; VLOOKUP(AZ24,Küren!$A$9:$N$68,2),"")</f>
        <v/>
      </c>
      <c r="AC24">
        <f t="array" ref="AC24">IFERROR(LARGE((Küren!$N$9:$N$68=$A24)*Küren!$A$9:$A$68,($D24)-AC$5+1),0)</f>
        <v>0</v>
      </c>
      <c r="AD24">
        <f t="array" ref="AD24">IFERROR(LARGE((Küren!$N$9:$N$68=$A24)*Küren!$A$9:$A$68,($D24)-AD$5+1),0)</f>
        <v>0</v>
      </c>
      <c r="AE24">
        <f t="array" ref="AE24">IFERROR(LARGE((Küren!$N$9:$N$68=$A24)*Küren!$A$9:$A$68,($D24)-AE$5+1),0)</f>
        <v>0</v>
      </c>
      <c r="AF24">
        <f t="array" ref="AF24">IFERROR(LARGE((Küren!$N$9:$N$68=$A24)*Küren!$A$9:$A$68,($D24)-AF$5+1),0)</f>
        <v>0</v>
      </c>
      <c r="AG24">
        <f t="array" ref="AG24">IFERROR(LARGE((Küren!$N$9:$N$68=$A24)*Küren!$A$9:$A$68,($D24)-AG$5+1),0)</f>
        <v>0</v>
      </c>
      <c r="AH24">
        <f t="array" ref="AH24">IFERROR(LARGE((Küren!$N$9:$N$68=$A24)*Küren!$A$9:$A$68,($D24)-AH$5+1),0)</f>
        <v>0</v>
      </c>
      <c r="AI24">
        <f t="array" ref="AI24">IFERROR(LARGE((Küren!$N$9:$N$68=$A24)*Küren!$A$9:$A$68,($D24)-AI$5+1),0)</f>
        <v>0</v>
      </c>
      <c r="AJ24">
        <f t="array" ref="AJ24">IFERROR(LARGE((Küren!$N$9:$N$68=$A24)*Küren!$A$9:$A$68,($D24)-AJ$5+1),0)</f>
        <v>0</v>
      </c>
      <c r="AK24">
        <f t="array" ref="AK24">IFERROR(LARGE((Küren!$N$9:$N$68=$A24)*Küren!$A$9:$A$68,($D24)-AK$5+1),0)</f>
        <v>0</v>
      </c>
      <c r="AL24">
        <f t="array" ref="AL24">IFERROR(LARGE((Küren!$N$9:$N$68=$A24)*Küren!$A$9:$A$68,($D24)-AL$5+1),0)</f>
        <v>0</v>
      </c>
      <c r="AM24">
        <f t="array" ref="AM24">IFERROR(LARGE((Küren!$N$9:$N$68=$A24)*Küren!$A$9:$A$68,($D24)-AM$5+1),0)</f>
        <v>0</v>
      </c>
      <c r="AN24">
        <f t="array" ref="AN24">IFERROR(LARGE((Küren!$N$9:$N$68=$A24)*Küren!$A$9:$A$68,($D24)-AN$5+1),0)</f>
        <v>0</v>
      </c>
      <c r="AO24">
        <f t="array" ref="AO24">IFERROR(LARGE((Küren!$N$9:$N$68=$A24)*Küren!$A$9:$A$68,($D24)-AO$5+1),0)</f>
        <v>0</v>
      </c>
      <c r="AP24">
        <f t="array" ref="AP24">IFERROR(LARGE((Küren!$N$9:$N$68=$A24)*Küren!$A$9:$A$68,($D24)-AP$5+1),0)</f>
        <v>0</v>
      </c>
      <c r="AQ24">
        <f t="array" ref="AQ24">IFERROR(LARGE((Küren!$N$9:$N$68=$A24)*Küren!$A$9:$A$68,($D24)-AQ$5+1),0)</f>
        <v>0</v>
      </c>
      <c r="AR24">
        <f t="array" ref="AR24">IFERROR(LARGE((Küren!$N$9:$N$68=$A24)*Küren!$A$9:$A$68,($D24)-AR$5+1),0)</f>
        <v>0</v>
      </c>
      <c r="AS24">
        <f t="array" ref="AS24">IFERROR(LARGE((Küren!$N$9:$N$68=$A24)*Küren!$A$9:$A$68,($D24)-AS$5+1),0)</f>
        <v>0</v>
      </c>
      <c r="AT24">
        <f t="array" ref="AT24">IFERROR(LARGE((Küren!$N$9:$N$68=$A24)*Küren!$A$9:$A$68,($D24)-AT$5+1),0)</f>
        <v>0</v>
      </c>
      <c r="AU24">
        <f t="array" ref="AU24">IFERROR(LARGE((Küren!$N$9:$N$68=$A24)*Küren!$A$9:$A$68,($D24)-AU$5+1),0)</f>
        <v>0</v>
      </c>
      <c r="AV24">
        <f t="array" ref="AV24">IFERROR(LARGE((Küren!$N$9:$N$68=$A24)*Küren!$A$9:$A$68,($D24)-AV$5+1),0)</f>
        <v>0</v>
      </c>
      <c r="AW24">
        <f t="array" ref="AW24">IFERROR(LARGE((Küren!$N$9:$N$68=$A24)*Küren!$A$9:$A$68,($D24)-AW$5+1),0)</f>
        <v>0</v>
      </c>
      <c r="AX24">
        <f t="array" ref="AX24">IFERROR(LARGE((Küren!$N$9:$N$68=$A24)*Küren!$A$9:$A$68,($D24)-AX$5+1),0)</f>
        <v>0</v>
      </c>
      <c r="AY24">
        <f t="array" ref="AY24">IFERROR(LARGE((Küren!$N$9:$N$68=$A24)*Küren!$A$9:$A$68,($D24)-AY$5+1),0)</f>
        <v>0</v>
      </c>
      <c r="AZ24">
        <f t="array" ref="AZ24">IFERROR(LARGE((Küren!$N$9:$N$68=$A24)*Küren!$A$9:$A$68,($D24)-AZ$5+1),0)</f>
        <v>0</v>
      </c>
    </row>
    <row r="25" spans="1:52" x14ac:dyDescent="0.25">
      <c r="A25" s="116" t="str">
        <f t="array" ref="A25">IFERROR(SMALL(Küren!$N$9:$N$68,(ROW($A$7)-6+SUM($D$6:D24))),"")</f>
        <v/>
      </c>
      <c r="B25" s="114"/>
      <c r="C25" s="117" t="str">
        <f>IFERROR(IF(AC25&gt;0,MAX(VLOOKUP(AC25,Küren!$A$8:$N$68,6),VLOOKUP(AD25,Küren!$A$8:$N$68,6),VLOOKUP(AE25,Küren!$A$8:$N$68,6),VLOOKUP(AF25,Küren!$A$8:$N$68,6),VLOOKUP(AG25,Küren!$A$8:$N$68,6),VLOOKUP(AH25,Küren!$A$8:$N$68,6),VLOOKUP(AI25,Küren!$A$8:$N$68,6),VLOOKUP(AJ25,Küren!$A$8:$N$68,6)),""),"")</f>
        <v/>
      </c>
      <c r="D25" s="116" t="str">
        <f>IF(ISNUMBER(A25),COUNTIF(Küren!$N$9:$N$68,A25),"")</f>
        <v/>
      </c>
      <c r="E25" s="118" t="str">
        <f>IF(AC25&gt;0,VLOOKUP(AC25,Küren!$A$9:$N$68,3) &amp; " " &amp; VLOOKUP(AC25,Küren!$A$9:$N$68,2),"")</f>
        <v/>
      </c>
      <c r="F25" s="118" t="str">
        <f>IF(AD25&gt;0,VLOOKUP(AD25,Küren!$A$9:$N$68,3) &amp; " " &amp; VLOOKUP(AD25,Küren!$A$9:$N$68,2),"")</f>
        <v/>
      </c>
      <c r="G25" s="118" t="str">
        <f>IF(AE25&gt;0,VLOOKUP(AE25,Küren!$A$9:$N$68,3) &amp; " " &amp; VLOOKUP(AE25,Küren!$A$9:$N$68,2),"")</f>
        <v/>
      </c>
      <c r="H25" s="118" t="str">
        <f>IF(AF25&gt;0,VLOOKUP(AF25,Küren!$A$9:$N$68,3) &amp; " " &amp; VLOOKUP(AF25,Küren!$A$9:$N$68,2),"")</f>
        <v/>
      </c>
      <c r="I25" s="118" t="str">
        <f>IF(AG25&gt;0,VLOOKUP(AG25,Küren!$A$9:$N$68,3) &amp; " " &amp; VLOOKUP(AG25,Küren!$A$9:$N$68,2),"")</f>
        <v/>
      </c>
      <c r="J25" s="118" t="str">
        <f>IF(AH25&gt;0,VLOOKUP(AH25,Küren!$A$9:$N$68,3) &amp; " " &amp; VLOOKUP(AH25,Küren!$A$9:$N$68,2),"")</f>
        <v/>
      </c>
      <c r="K25" s="118" t="str">
        <f>IF(AI25&gt;0,VLOOKUP(AI25,Küren!$A$9:$N$68,3) &amp; " " &amp; VLOOKUP(AI25,Küren!$A$9:$N$68,2),"")</f>
        <v/>
      </c>
      <c r="L25" s="118" t="str">
        <f>IF(AJ25&gt;0,VLOOKUP(AJ25,Küren!$A$9:$N$68,3) &amp; " " &amp; VLOOKUP(AJ25,Küren!$A$9:$N$68,2),"")</f>
        <v/>
      </c>
      <c r="M25" s="118" t="str">
        <f>IF(AK25&gt;0,VLOOKUP(AK25,Küren!$A$9:$N$68,3) &amp; " " &amp; VLOOKUP(AK25,Küren!$A$9:$N$68,2),"")</f>
        <v/>
      </c>
      <c r="N25" s="118" t="str">
        <f>IF(AL25&gt;0,VLOOKUP(AL25,Küren!$A$9:$N$68,3) &amp; " " &amp; VLOOKUP(AL25,Küren!$A$9:$N$68,2),"")</f>
        <v/>
      </c>
      <c r="O25" s="118" t="str">
        <f>IF(AM25&gt;0,VLOOKUP(AM25,Küren!$A$9:$N$68,3) &amp; " " &amp; VLOOKUP(AM25,Küren!$A$9:$N$68,2),"")</f>
        <v/>
      </c>
      <c r="P25" s="118" t="str">
        <f>IF(AN25&gt;0,VLOOKUP(AN25,Küren!$A$9:$N$68,3) &amp; " " &amp; VLOOKUP(AN25,Küren!$A$9:$N$68,2),"")</f>
        <v/>
      </c>
      <c r="Q25" s="118" t="str">
        <f>IF(AO25&gt;0,VLOOKUP(AO25,Küren!$A$9:$N$68,3) &amp; " " &amp; VLOOKUP(AO25,Küren!$A$9:$N$68,2),"")</f>
        <v/>
      </c>
      <c r="R25" s="118" t="str">
        <f>IF(AP25&gt;0,VLOOKUP(AP25,Küren!$A$9:$N$68,3) &amp; " " &amp; VLOOKUP(AP25,Küren!$A$9:$N$68,2),"")</f>
        <v/>
      </c>
      <c r="S25" s="118" t="str">
        <f>IF(AQ25&gt;0,VLOOKUP(AQ25,Küren!$A$9:$N$68,3) &amp; " " &amp; VLOOKUP(AQ25,Küren!$A$9:$N$68,2),"")</f>
        <v/>
      </c>
      <c r="T25" s="118" t="str">
        <f>IF(AR25&gt;0,VLOOKUP(AR25,Küren!$A$9:$N$68,3) &amp; " " &amp; VLOOKUP(AR25,Küren!$A$9:$N$68,2),"")</f>
        <v/>
      </c>
      <c r="U25" s="118" t="str">
        <f>IF(AS25&gt;0,VLOOKUP(AS25,Küren!$A$9:$N$68,3) &amp; " " &amp; VLOOKUP(AS25,Küren!$A$9:$N$68,2),"")</f>
        <v/>
      </c>
      <c r="V25" s="118" t="str">
        <f>IF(AT25&gt;0,VLOOKUP(AT25,Küren!$A$9:$N$68,3) &amp; " " &amp; VLOOKUP(AT25,Küren!$A$9:$N$68,2),"")</f>
        <v/>
      </c>
      <c r="W25" s="118" t="str">
        <f>IF(AU25&gt;0,VLOOKUP(AU25,Küren!$A$9:$N$68,3) &amp; " " &amp; VLOOKUP(AU25,Küren!$A$9:$N$68,2),"")</f>
        <v/>
      </c>
      <c r="X25" s="118" t="str">
        <f>IF(AV25&gt;0,VLOOKUP(AV25,Küren!$A$9:$N$68,3) &amp; " " &amp; VLOOKUP(AV25,Küren!$A$9:$N$68,2),"")</f>
        <v/>
      </c>
      <c r="Y25" s="118" t="str">
        <f>IF(AW25&gt;0,VLOOKUP(AW25,Küren!$A$9:$N$68,3) &amp; " " &amp; VLOOKUP(AW25,Küren!$A$9:$N$68,2),"")</f>
        <v/>
      </c>
      <c r="Z25" s="118" t="str">
        <f>IF(AX25&gt;0,VLOOKUP(AX25,Küren!$A$9:$N$68,3) &amp; " " &amp; VLOOKUP(AX25,Küren!$A$9:$N$68,2),"")</f>
        <v/>
      </c>
      <c r="AA25" s="118" t="str">
        <f>IF(AY25&gt;0,VLOOKUP(AY25,Küren!$A$9:$N$68,3) &amp; " " &amp; VLOOKUP(AY25,Küren!$A$9:$N$68,2),"")</f>
        <v/>
      </c>
      <c r="AB25" s="118" t="str">
        <f>IF(AZ25&gt;0,VLOOKUP(AZ25,Küren!$A$9:$N$68,3) &amp; " " &amp; VLOOKUP(AZ25,Küren!$A$9:$N$68,2),"")</f>
        <v/>
      </c>
      <c r="AC25">
        <f t="array" ref="AC25">IFERROR(LARGE((Küren!$N$9:$N$68=$A25)*Küren!$A$9:$A$68,($D25)-AC$5+1),0)</f>
        <v>0</v>
      </c>
      <c r="AD25">
        <f t="array" ref="AD25">IFERROR(LARGE((Küren!$N$9:$N$68=$A25)*Küren!$A$9:$A$68,($D25)-AD$5+1),0)</f>
        <v>0</v>
      </c>
      <c r="AE25">
        <f t="array" ref="AE25">IFERROR(LARGE((Küren!$N$9:$N$68=$A25)*Küren!$A$9:$A$68,($D25)-AE$5+1),0)</f>
        <v>0</v>
      </c>
      <c r="AF25">
        <f t="array" ref="AF25">IFERROR(LARGE((Küren!$N$9:$N$68=$A25)*Küren!$A$9:$A$68,($D25)-AF$5+1),0)</f>
        <v>0</v>
      </c>
      <c r="AG25">
        <f t="array" ref="AG25">IFERROR(LARGE((Küren!$N$9:$N$68=$A25)*Küren!$A$9:$A$68,($D25)-AG$5+1),0)</f>
        <v>0</v>
      </c>
      <c r="AH25">
        <f t="array" ref="AH25">IFERROR(LARGE((Küren!$N$9:$N$68=$A25)*Küren!$A$9:$A$68,($D25)-AH$5+1),0)</f>
        <v>0</v>
      </c>
      <c r="AI25">
        <f t="array" ref="AI25">IFERROR(LARGE((Küren!$N$9:$N$68=$A25)*Küren!$A$9:$A$68,($D25)-AI$5+1),0)</f>
        <v>0</v>
      </c>
      <c r="AJ25">
        <f t="array" ref="AJ25">IFERROR(LARGE((Küren!$N$9:$N$68=$A25)*Küren!$A$9:$A$68,($D25)-AJ$5+1),0)</f>
        <v>0</v>
      </c>
      <c r="AK25">
        <f t="array" ref="AK25">IFERROR(LARGE((Küren!$N$9:$N$68=$A25)*Küren!$A$9:$A$68,($D25)-AK$5+1),0)</f>
        <v>0</v>
      </c>
      <c r="AL25">
        <f t="array" ref="AL25">IFERROR(LARGE((Küren!$N$9:$N$68=$A25)*Küren!$A$9:$A$68,($D25)-AL$5+1),0)</f>
        <v>0</v>
      </c>
      <c r="AM25">
        <f t="array" ref="AM25">IFERROR(LARGE((Küren!$N$9:$N$68=$A25)*Küren!$A$9:$A$68,($D25)-AM$5+1),0)</f>
        <v>0</v>
      </c>
      <c r="AN25">
        <f t="array" ref="AN25">IFERROR(LARGE((Küren!$N$9:$N$68=$A25)*Küren!$A$9:$A$68,($D25)-AN$5+1),0)</f>
        <v>0</v>
      </c>
      <c r="AO25">
        <f t="array" ref="AO25">IFERROR(LARGE((Küren!$N$9:$N$68=$A25)*Küren!$A$9:$A$68,($D25)-AO$5+1),0)</f>
        <v>0</v>
      </c>
      <c r="AP25">
        <f t="array" ref="AP25">IFERROR(LARGE((Küren!$N$9:$N$68=$A25)*Küren!$A$9:$A$68,($D25)-AP$5+1),0)</f>
        <v>0</v>
      </c>
      <c r="AQ25">
        <f t="array" ref="AQ25">IFERROR(LARGE((Küren!$N$9:$N$68=$A25)*Küren!$A$9:$A$68,($D25)-AQ$5+1),0)</f>
        <v>0</v>
      </c>
      <c r="AR25">
        <f t="array" ref="AR25">IFERROR(LARGE((Küren!$N$9:$N$68=$A25)*Küren!$A$9:$A$68,($D25)-AR$5+1),0)</f>
        <v>0</v>
      </c>
      <c r="AS25">
        <f t="array" ref="AS25">IFERROR(LARGE((Küren!$N$9:$N$68=$A25)*Küren!$A$9:$A$68,($D25)-AS$5+1),0)</f>
        <v>0</v>
      </c>
      <c r="AT25">
        <f t="array" ref="AT25">IFERROR(LARGE((Küren!$N$9:$N$68=$A25)*Küren!$A$9:$A$68,($D25)-AT$5+1),0)</f>
        <v>0</v>
      </c>
      <c r="AU25">
        <f t="array" ref="AU25">IFERROR(LARGE((Küren!$N$9:$N$68=$A25)*Küren!$A$9:$A$68,($D25)-AU$5+1),0)</f>
        <v>0</v>
      </c>
      <c r="AV25">
        <f t="array" ref="AV25">IFERROR(LARGE((Küren!$N$9:$N$68=$A25)*Küren!$A$9:$A$68,($D25)-AV$5+1),0)</f>
        <v>0</v>
      </c>
      <c r="AW25">
        <f t="array" ref="AW25">IFERROR(LARGE((Küren!$N$9:$N$68=$A25)*Küren!$A$9:$A$68,($D25)-AW$5+1),0)</f>
        <v>0</v>
      </c>
      <c r="AX25">
        <f t="array" ref="AX25">IFERROR(LARGE((Küren!$N$9:$N$68=$A25)*Küren!$A$9:$A$68,($D25)-AX$5+1),0)</f>
        <v>0</v>
      </c>
      <c r="AY25">
        <f t="array" ref="AY25">IFERROR(LARGE((Küren!$N$9:$N$68=$A25)*Küren!$A$9:$A$68,($D25)-AY$5+1),0)</f>
        <v>0</v>
      </c>
      <c r="AZ25">
        <f t="array" ref="AZ25">IFERROR(LARGE((Küren!$N$9:$N$68=$A25)*Küren!$A$9:$A$68,($D25)-AZ$5+1),0)</f>
        <v>0</v>
      </c>
    </row>
    <row r="26" spans="1:52" x14ac:dyDescent="0.25">
      <c r="A26" s="116" t="str">
        <f t="array" ref="A26">IFERROR(SMALL(Küren!$N$9:$N$68,(ROW($A$7)-6+SUM($D$6:D25))),"")</f>
        <v/>
      </c>
      <c r="B26" s="114"/>
      <c r="C26" s="117" t="str">
        <f>IFERROR(IF(AC26&gt;0,MAX(VLOOKUP(AC26,Küren!$A$8:$N$68,6),VLOOKUP(AD26,Küren!$A$8:$N$68,6),VLOOKUP(AE26,Küren!$A$8:$N$68,6),VLOOKUP(AF26,Küren!$A$8:$N$68,6),VLOOKUP(AG26,Küren!$A$8:$N$68,6),VLOOKUP(AH26,Küren!$A$8:$N$68,6),VLOOKUP(AI26,Küren!$A$8:$N$68,6),VLOOKUP(AJ26,Küren!$A$8:$N$68,6)),""),"")</f>
        <v/>
      </c>
      <c r="D26" s="116" t="str">
        <f>IF(ISNUMBER(A26),COUNTIF(Küren!$N$9:$N$68,A26),"")</f>
        <v/>
      </c>
      <c r="E26" s="118" t="str">
        <f>IF(AC26&gt;0,VLOOKUP(AC26,Küren!$A$9:$N$68,3) &amp; " " &amp; VLOOKUP(AC26,Küren!$A$9:$N$68,2),"")</f>
        <v/>
      </c>
      <c r="F26" s="118" t="str">
        <f>IF(AD26&gt;0,VLOOKUP(AD26,Küren!$A$9:$N$68,3) &amp; " " &amp; VLOOKUP(AD26,Küren!$A$9:$N$68,2),"")</f>
        <v/>
      </c>
      <c r="G26" s="118" t="str">
        <f>IF(AE26&gt;0,VLOOKUP(AE26,Küren!$A$9:$N$68,3) &amp; " " &amp; VLOOKUP(AE26,Küren!$A$9:$N$68,2),"")</f>
        <v/>
      </c>
      <c r="H26" s="118" t="str">
        <f>IF(AF26&gt;0,VLOOKUP(AF26,Küren!$A$9:$N$68,3) &amp; " " &amp; VLOOKUP(AF26,Küren!$A$9:$N$68,2),"")</f>
        <v/>
      </c>
      <c r="I26" s="118" t="str">
        <f>IF(AG26&gt;0,VLOOKUP(AG26,Küren!$A$9:$N$68,3) &amp; " " &amp; VLOOKUP(AG26,Küren!$A$9:$N$68,2),"")</f>
        <v/>
      </c>
      <c r="J26" s="118" t="str">
        <f>IF(AH26&gt;0,VLOOKUP(AH26,Küren!$A$9:$N$68,3) &amp; " " &amp; VLOOKUP(AH26,Küren!$A$9:$N$68,2),"")</f>
        <v/>
      </c>
      <c r="K26" s="118" t="str">
        <f>IF(AI26&gt;0,VLOOKUP(AI26,Küren!$A$9:$N$68,3) &amp; " " &amp; VLOOKUP(AI26,Küren!$A$9:$N$68,2),"")</f>
        <v/>
      </c>
      <c r="L26" s="118" t="str">
        <f>IF(AJ26&gt;0,VLOOKUP(AJ26,Küren!$A$9:$N$68,3) &amp; " " &amp; VLOOKUP(AJ26,Küren!$A$9:$N$68,2),"")</f>
        <v/>
      </c>
      <c r="M26" s="118" t="str">
        <f>IF(AK26&gt;0,VLOOKUP(AK26,Küren!$A$9:$N$68,3) &amp; " " &amp; VLOOKUP(AK26,Küren!$A$9:$N$68,2),"")</f>
        <v/>
      </c>
      <c r="N26" s="118" t="str">
        <f>IF(AL26&gt;0,VLOOKUP(AL26,Küren!$A$9:$N$68,3) &amp; " " &amp; VLOOKUP(AL26,Küren!$A$9:$N$68,2),"")</f>
        <v/>
      </c>
      <c r="O26" s="118" t="str">
        <f>IF(AM26&gt;0,VLOOKUP(AM26,Küren!$A$9:$N$68,3) &amp; " " &amp; VLOOKUP(AM26,Küren!$A$9:$N$68,2),"")</f>
        <v/>
      </c>
      <c r="P26" s="118" t="str">
        <f>IF(AN26&gt;0,VLOOKUP(AN26,Küren!$A$9:$N$68,3) &amp; " " &amp; VLOOKUP(AN26,Küren!$A$9:$N$68,2),"")</f>
        <v/>
      </c>
      <c r="Q26" s="118" t="str">
        <f>IF(AO26&gt;0,VLOOKUP(AO26,Küren!$A$9:$N$68,3) &amp; " " &amp; VLOOKUP(AO26,Küren!$A$9:$N$68,2),"")</f>
        <v/>
      </c>
      <c r="R26" s="118" t="str">
        <f>IF(AP26&gt;0,VLOOKUP(AP26,Küren!$A$9:$N$68,3) &amp; " " &amp; VLOOKUP(AP26,Küren!$A$9:$N$68,2),"")</f>
        <v/>
      </c>
      <c r="S26" s="118" t="str">
        <f>IF(AQ26&gt;0,VLOOKUP(AQ26,Küren!$A$9:$N$68,3) &amp; " " &amp; VLOOKUP(AQ26,Küren!$A$9:$N$68,2),"")</f>
        <v/>
      </c>
      <c r="T26" s="118" t="str">
        <f>IF(AR26&gt;0,VLOOKUP(AR26,Küren!$A$9:$N$68,3) &amp; " " &amp; VLOOKUP(AR26,Küren!$A$9:$N$68,2),"")</f>
        <v/>
      </c>
      <c r="U26" s="118" t="str">
        <f>IF(AS26&gt;0,VLOOKUP(AS26,Küren!$A$9:$N$68,3) &amp; " " &amp; VLOOKUP(AS26,Küren!$A$9:$N$68,2),"")</f>
        <v/>
      </c>
      <c r="V26" s="118" t="str">
        <f>IF(AT26&gt;0,VLOOKUP(AT26,Küren!$A$9:$N$68,3) &amp; " " &amp; VLOOKUP(AT26,Küren!$A$9:$N$68,2),"")</f>
        <v/>
      </c>
      <c r="W26" s="118" t="str">
        <f>IF(AU26&gt;0,VLOOKUP(AU26,Küren!$A$9:$N$68,3) &amp; " " &amp; VLOOKUP(AU26,Küren!$A$9:$N$68,2),"")</f>
        <v/>
      </c>
      <c r="X26" s="118" t="str">
        <f>IF(AV26&gt;0,VLOOKUP(AV26,Küren!$A$9:$N$68,3) &amp; " " &amp; VLOOKUP(AV26,Küren!$A$9:$N$68,2),"")</f>
        <v/>
      </c>
      <c r="Y26" s="118" t="str">
        <f>IF(AW26&gt;0,VLOOKUP(AW26,Küren!$A$9:$N$68,3) &amp; " " &amp; VLOOKUP(AW26,Küren!$A$9:$N$68,2),"")</f>
        <v/>
      </c>
      <c r="Z26" s="118" t="str">
        <f>IF(AX26&gt;0,VLOOKUP(AX26,Küren!$A$9:$N$68,3) &amp; " " &amp; VLOOKUP(AX26,Küren!$A$9:$N$68,2),"")</f>
        <v/>
      </c>
      <c r="AA26" s="118" t="str">
        <f>IF(AY26&gt;0,VLOOKUP(AY26,Küren!$A$9:$N$68,3) &amp; " " &amp; VLOOKUP(AY26,Küren!$A$9:$N$68,2),"")</f>
        <v/>
      </c>
      <c r="AB26" s="118" t="str">
        <f>IF(AZ26&gt;0,VLOOKUP(AZ26,Küren!$A$9:$N$68,3) &amp; " " &amp; VLOOKUP(AZ26,Küren!$A$9:$N$68,2),"")</f>
        <v/>
      </c>
      <c r="AC26">
        <f t="array" ref="AC26">IFERROR(LARGE((Küren!$N$9:$N$68=$A26)*Küren!$A$9:$A$68,($D26)-AC$5+1),0)</f>
        <v>0</v>
      </c>
      <c r="AD26">
        <f t="array" ref="AD26">IFERROR(LARGE((Küren!$N$9:$N$68=$A26)*Küren!$A$9:$A$68,($D26)-AD$5+1),0)</f>
        <v>0</v>
      </c>
      <c r="AE26">
        <f t="array" ref="AE26">IFERROR(LARGE((Küren!$N$9:$N$68=$A26)*Küren!$A$9:$A$68,($D26)-AE$5+1),0)</f>
        <v>0</v>
      </c>
      <c r="AF26">
        <f t="array" ref="AF26">IFERROR(LARGE((Küren!$N$9:$N$68=$A26)*Küren!$A$9:$A$68,($D26)-AF$5+1),0)</f>
        <v>0</v>
      </c>
      <c r="AG26">
        <f t="array" ref="AG26">IFERROR(LARGE((Küren!$N$9:$N$68=$A26)*Küren!$A$9:$A$68,($D26)-AG$5+1),0)</f>
        <v>0</v>
      </c>
      <c r="AH26">
        <f t="array" ref="AH26">IFERROR(LARGE((Küren!$N$9:$N$68=$A26)*Küren!$A$9:$A$68,($D26)-AH$5+1),0)</f>
        <v>0</v>
      </c>
      <c r="AI26">
        <f t="array" ref="AI26">IFERROR(LARGE((Küren!$N$9:$N$68=$A26)*Küren!$A$9:$A$68,($D26)-AI$5+1),0)</f>
        <v>0</v>
      </c>
      <c r="AJ26">
        <f t="array" ref="AJ26">IFERROR(LARGE((Küren!$N$9:$N$68=$A26)*Küren!$A$9:$A$68,($D26)-AJ$5+1),0)</f>
        <v>0</v>
      </c>
      <c r="AK26">
        <f t="array" ref="AK26">IFERROR(LARGE((Küren!$N$9:$N$68=$A26)*Küren!$A$9:$A$68,($D26)-AK$5+1),0)</f>
        <v>0</v>
      </c>
      <c r="AL26">
        <f t="array" ref="AL26">IFERROR(LARGE((Küren!$N$9:$N$68=$A26)*Küren!$A$9:$A$68,($D26)-AL$5+1),0)</f>
        <v>0</v>
      </c>
      <c r="AM26">
        <f t="array" ref="AM26">IFERROR(LARGE((Küren!$N$9:$N$68=$A26)*Küren!$A$9:$A$68,($D26)-AM$5+1),0)</f>
        <v>0</v>
      </c>
      <c r="AN26">
        <f t="array" ref="AN26">IFERROR(LARGE((Küren!$N$9:$N$68=$A26)*Küren!$A$9:$A$68,($D26)-AN$5+1),0)</f>
        <v>0</v>
      </c>
      <c r="AO26">
        <f t="array" ref="AO26">IFERROR(LARGE((Küren!$N$9:$N$68=$A26)*Küren!$A$9:$A$68,($D26)-AO$5+1),0)</f>
        <v>0</v>
      </c>
      <c r="AP26">
        <f t="array" ref="AP26">IFERROR(LARGE((Küren!$N$9:$N$68=$A26)*Küren!$A$9:$A$68,($D26)-AP$5+1),0)</f>
        <v>0</v>
      </c>
      <c r="AQ26">
        <f t="array" ref="AQ26">IFERROR(LARGE((Küren!$N$9:$N$68=$A26)*Küren!$A$9:$A$68,($D26)-AQ$5+1),0)</f>
        <v>0</v>
      </c>
      <c r="AR26">
        <f t="array" ref="AR26">IFERROR(LARGE((Küren!$N$9:$N$68=$A26)*Küren!$A$9:$A$68,($D26)-AR$5+1),0)</f>
        <v>0</v>
      </c>
      <c r="AS26">
        <f t="array" ref="AS26">IFERROR(LARGE((Küren!$N$9:$N$68=$A26)*Küren!$A$9:$A$68,($D26)-AS$5+1),0)</f>
        <v>0</v>
      </c>
      <c r="AT26">
        <f t="array" ref="AT26">IFERROR(LARGE((Küren!$N$9:$N$68=$A26)*Küren!$A$9:$A$68,($D26)-AT$5+1),0)</f>
        <v>0</v>
      </c>
      <c r="AU26">
        <f t="array" ref="AU26">IFERROR(LARGE((Küren!$N$9:$N$68=$A26)*Küren!$A$9:$A$68,($D26)-AU$5+1),0)</f>
        <v>0</v>
      </c>
      <c r="AV26">
        <f t="array" ref="AV26">IFERROR(LARGE((Küren!$N$9:$N$68=$A26)*Küren!$A$9:$A$68,($D26)-AV$5+1),0)</f>
        <v>0</v>
      </c>
      <c r="AW26">
        <f t="array" ref="AW26">IFERROR(LARGE((Küren!$N$9:$N$68=$A26)*Küren!$A$9:$A$68,($D26)-AW$5+1),0)</f>
        <v>0</v>
      </c>
      <c r="AX26">
        <f t="array" ref="AX26">IFERROR(LARGE((Küren!$N$9:$N$68=$A26)*Küren!$A$9:$A$68,($D26)-AX$5+1),0)</f>
        <v>0</v>
      </c>
      <c r="AY26">
        <f t="array" ref="AY26">IFERROR(LARGE((Küren!$N$9:$N$68=$A26)*Küren!$A$9:$A$68,($D26)-AY$5+1),0)</f>
        <v>0</v>
      </c>
      <c r="AZ26">
        <f t="array" ref="AZ26">IFERROR(LARGE((Küren!$N$9:$N$68=$A26)*Küren!$A$9:$A$68,($D26)-AZ$5+1),0)</f>
        <v>0</v>
      </c>
    </row>
    <row r="27" spans="1:52" x14ac:dyDescent="0.25">
      <c r="A27" s="116" t="str">
        <f t="array" ref="A27">IFERROR(SMALL(Küren!$N$9:$N$68,(ROW($A$7)-6+SUM($D$6:D26))),"")</f>
        <v/>
      </c>
      <c r="B27" s="114"/>
      <c r="C27" s="117" t="str">
        <f>IFERROR(IF(AC27&gt;0,MAX(VLOOKUP(AC27,Küren!$A$8:$N$68,6),VLOOKUP(AD27,Küren!$A$8:$N$68,6),VLOOKUP(AE27,Küren!$A$8:$N$68,6),VLOOKUP(AF27,Küren!$A$8:$N$68,6),VLOOKUP(AG27,Küren!$A$8:$N$68,6),VLOOKUP(AH27,Küren!$A$8:$N$68,6),VLOOKUP(AI27,Küren!$A$8:$N$68,6),VLOOKUP(AJ27,Küren!$A$8:$N$68,6)),""),"")</f>
        <v/>
      </c>
      <c r="D27" s="116" t="str">
        <f>IF(ISNUMBER(A27),COUNTIF(Küren!$N$9:$N$68,A27),"")</f>
        <v/>
      </c>
      <c r="E27" s="118" t="str">
        <f>IF(AC27&gt;0,VLOOKUP(AC27,Küren!$A$9:$N$68,3) &amp; " " &amp; VLOOKUP(AC27,Küren!$A$9:$N$68,2),"")</f>
        <v/>
      </c>
      <c r="F27" s="118" t="str">
        <f>IF(AD27&gt;0,VLOOKUP(AD27,Küren!$A$9:$N$68,3) &amp; " " &amp; VLOOKUP(AD27,Küren!$A$9:$N$68,2),"")</f>
        <v/>
      </c>
      <c r="G27" s="118" t="str">
        <f>IF(AE27&gt;0,VLOOKUP(AE27,Küren!$A$9:$N$68,3) &amp; " " &amp; VLOOKUP(AE27,Küren!$A$9:$N$68,2),"")</f>
        <v/>
      </c>
      <c r="H27" s="118" t="str">
        <f>IF(AF27&gt;0,VLOOKUP(AF27,Küren!$A$9:$N$68,3) &amp; " " &amp; VLOOKUP(AF27,Küren!$A$9:$N$68,2),"")</f>
        <v/>
      </c>
      <c r="I27" s="118" t="str">
        <f>IF(AG27&gt;0,VLOOKUP(AG27,Küren!$A$9:$N$68,3) &amp; " " &amp; VLOOKUP(AG27,Küren!$A$9:$N$68,2),"")</f>
        <v/>
      </c>
      <c r="J27" s="118" t="str">
        <f>IF(AH27&gt;0,VLOOKUP(AH27,Küren!$A$9:$N$68,3) &amp; " " &amp; VLOOKUP(AH27,Küren!$A$9:$N$68,2),"")</f>
        <v/>
      </c>
      <c r="K27" s="118" t="str">
        <f>IF(AI27&gt;0,VLOOKUP(AI27,Küren!$A$9:$N$68,3) &amp; " " &amp; VLOOKUP(AI27,Küren!$A$9:$N$68,2),"")</f>
        <v/>
      </c>
      <c r="L27" s="118" t="str">
        <f>IF(AJ27&gt;0,VLOOKUP(AJ27,Küren!$A$9:$N$68,3) &amp; " " &amp; VLOOKUP(AJ27,Küren!$A$9:$N$68,2),"")</f>
        <v/>
      </c>
      <c r="M27" s="118" t="str">
        <f>IF(AK27&gt;0,VLOOKUP(AK27,Küren!$A$9:$N$68,3) &amp; " " &amp; VLOOKUP(AK27,Küren!$A$9:$N$68,2),"")</f>
        <v/>
      </c>
      <c r="N27" s="118" t="str">
        <f>IF(AL27&gt;0,VLOOKUP(AL27,Küren!$A$9:$N$68,3) &amp; " " &amp; VLOOKUP(AL27,Küren!$A$9:$N$68,2),"")</f>
        <v/>
      </c>
      <c r="O27" s="118" t="str">
        <f>IF(AM27&gt;0,VLOOKUP(AM27,Küren!$A$9:$N$68,3) &amp; " " &amp; VLOOKUP(AM27,Küren!$A$9:$N$68,2),"")</f>
        <v/>
      </c>
      <c r="P27" s="118" t="str">
        <f>IF(AN27&gt;0,VLOOKUP(AN27,Küren!$A$9:$N$68,3) &amp; " " &amp; VLOOKUP(AN27,Küren!$A$9:$N$68,2),"")</f>
        <v/>
      </c>
      <c r="Q27" s="118" t="str">
        <f>IF(AO27&gt;0,VLOOKUP(AO27,Küren!$A$9:$N$68,3) &amp; " " &amp; VLOOKUP(AO27,Küren!$A$9:$N$68,2),"")</f>
        <v/>
      </c>
      <c r="R27" s="118" t="str">
        <f>IF(AP27&gt;0,VLOOKUP(AP27,Küren!$A$9:$N$68,3) &amp; " " &amp; VLOOKUP(AP27,Küren!$A$9:$N$68,2),"")</f>
        <v/>
      </c>
      <c r="S27" s="118" t="str">
        <f>IF(AQ27&gt;0,VLOOKUP(AQ27,Küren!$A$9:$N$68,3) &amp; " " &amp; VLOOKUP(AQ27,Küren!$A$9:$N$68,2),"")</f>
        <v/>
      </c>
      <c r="T27" s="118" t="str">
        <f>IF(AR27&gt;0,VLOOKUP(AR27,Küren!$A$9:$N$68,3) &amp; " " &amp; VLOOKUP(AR27,Küren!$A$9:$N$68,2),"")</f>
        <v/>
      </c>
      <c r="U27" s="118" t="str">
        <f>IF(AS27&gt;0,VLOOKUP(AS27,Küren!$A$9:$N$68,3) &amp; " " &amp; VLOOKUP(AS27,Küren!$A$9:$N$68,2),"")</f>
        <v/>
      </c>
      <c r="V27" s="118" t="str">
        <f>IF(AT27&gt;0,VLOOKUP(AT27,Küren!$A$9:$N$68,3) &amp; " " &amp; VLOOKUP(AT27,Küren!$A$9:$N$68,2),"")</f>
        <v/>
      </c>
      <c r="W27" s="118" t="str">
        <f>IF(AU27&gt;0,VLOOKUP(AU27,Küren!$A$9:$N$68,3) &amp; " " &amp; VLOOKUP(AU27,Küren!$A$9:$N$68,2),"")</f>
        <v/>
      </c>
      <c r="X27" s="118" t="str">
        <f>IF(AV27&gt;0,VLOOKUP(AV27,Küren!$A$9:$N$68,3) &amp; " " &amp; VLOOKUP(AV27,Küren!$A$9:$N$68,2),"")</f>
        <v/>
      </c>
      <c r="Y27" s="118" t="str">
        <f>IF(AW27&gt;0,VLOOKUP(AW27,Küren!$A$9:$N$68,3) &amp; " " &amp; VLOOKUP(AW27,Küren!$A$9:$N$68,2),"")</f>
        <v/>
      </c>
      <c r="Z27" s="118" t="str">
        <f>IF(AX27&gt;0,VLOOKUP(AX27,Küren!$A$9:$N$68,3) &amp; " " &amp; VLOOKUP(AX27,Küren!$A$9:$N$68,2),"")</f>
        <v/>
      </c>
      <c r="AA27" s="118" t="str">
        <f>IF(AY27&gt;0,VLOOKUP(AY27,Küren!$A$9:$N$68,3) &amp; " " &amp; VLOOKUP(AY27,Küren!$A$9:$N$68,2),"")</f>
        <v/>
      </c>
      <c r="AB27" s="118" t="str">
        <f>IF(AZ27&gt;0,VLOOKUP(AZ27,Küren!$A$9:$N$68,3) &amp; " " &amp; VLOOKUP(AZ27,Küren!$A$9:$N$68,2),"")</f>
        <v/>
      </c>
      <c r="AC27">
        <f t="array" ref="AC27">IFERROR(LARGE((Küren!$N$9:$N$68=$A27)*Küren!$A$9:$A$68,($D27)-AC$5+1),0)</f>
        <v>0</v>
      </c>
      <c r="AD27">
        <f t="array" ref="AD27">IFERROR(LARGE((Küren!$N$9:$N$68=$A27)*Küren!$A$9:$A$68,($D27)-AD$5+1),0)</f>
        <v>0</v>
      </c>
      <c r="AE27">
        <f t="array" ref="AE27">IFERROR(LARGE((Küren!$N$9:$N$68=$A27)*Küren!$A$9:$A$68,($D27)-AE$5+1),0)</f>
        <v>0</v>
      </c>
      <c r="AF27">
        <f t="array" ref="AF27">IFERROR(LARGE((Küren!$N$9:$N$68=$A27)*Küren!$A$9:$A$68,($D27)-AF$5+1),0)</f>
        <v>0</v>
      </c>
      <c r="AG27">
        <f t="array" ref="AG27">IFERROR(LARGE((Küren!$N$9:$N$68=$A27)*Küren!$A$9:$A$68,($D27)-AG$5+1),0)</f>
        <v>0</v>
      </c>
      <c r="AH27">
        <f t="array" ref="AH27">IFERROR(LARGE((Küren!$N$9:$N$68=$A27)*Küren!$A$9:$A$68,($D27)-AH$5+1),0)</f>
        <v>0</v>
      </c>
      <c r="AI27">
        <f t="array" ref="AI27">IFERROR(LARGE((Küren!$N$9:$N$68=$A27)*Küren!$A$9:$A$68,($D27)-AI$5+1),0)</f>
        <v>0</v>
      </c>
      <c r="AJ27">
        <f t="array" ref="AJ27">IFERROR(LARGE((Küren!$N$9:$N$68=$A27)*Küren!$A$9:$A$68,($D27)-AJ$5+1),0)</f>
        <v>0</v>
      </c>
      <c r="AK27">
        <f t="array" ref="AK27">IFERROR(LARGE((Küren!$N$9:$N$68=$A27)*Küren!$A$9:$A$68,($D27)-AK$5+1),0)</f>
        <v>0</v>
      </c>
      <c r="AL27">
        <f t="array" ref="AL27">IFERROR(LARGE((Küren!$N$9:$N$68=$A27)*Küren!$A$9:$A$68,($D27)-AL$5+1),0)</f>
        <v>0</v>
      </c>
      <c r="AM27">
        <f t="array" ref="AM27">IFERROR(LARGE((Küren!$N$9:$N$68=$A27)*Küren!$A$9:$A$68,($D27)-AM$5+1),0)</f>
        <v>0</v>
      </c>
      <c r="AN27">
        <f t="array" ref="AN27">IFERROR(LARGE((Küren!$N$9:$N$68=$A27)*Küren!$A$9:$A$68,($D27)-AN$5+1),0)</f>
        <v>0</v>
      </c>
      <c r="AO27">
        <f t="array" ref="AO27">IFERROR(LARGE((Küren!$N$9:$N$68=$A27)*Küren!$A$9:$A$68,($D27)-AO$5+1),0)</f>
        <v>0</v>
      </c>
      <c r="AP27">
        <f t="array" ref="AP27">IFERROR(LARGE((Küren!$N$9:$N$68=$A27)*Küren!$A$9:$A$68,($D27)-AP$5+1),0)</f>
        <v>0</v>
      </c>
      <c r="AQ27">
        <f t="array" ref="AQ27">IFERROR(LARGE((Küren!$N$9:$N$68=$A27)*Küren!$A$9:$A$68,($D27)-AQ$5+1),0)</f>
        <v>0</v>
      </c>
      <c r="AR27">
        <f t="array" ref="AR27">IFERROR(LARGE((Küren!$N$9:$N$68=$A27)*Küren!$A$9:$A$68,($D27)-AR$5+1),0)</f>
        <v>0</v>
      </c>
      <c r="AS27">
        <f t="array" ref="AS27">IFERROR(LARGE((Küren!$N$9:$N$68=$A27)*Küren!$A$9:$A$68,($D27)-AS$5+1),0)</f>
        <v>0</v>
      </c>
      <c r="AT27">
        <f t="array" ref="AT27">IFERROR(LARGE((Küren!$N$9:$N$68=$A27)*Küren!$A$9:$A$68,($D27)-AT$5+1),0)</f>
        <v>0</v>
      </c>
      <c r="AU27">
        <f t="array" ref="AU27">IFERROR(LARGE((Küren!$N$9:$N$68=$A27)*Küren!$A$9:$A$68,($D27)-AU$5+1),0)</f>
        <v>0</v>
      </c>
      <c r="AV27">
        <f t="array" ref="AV27">IFERROR(LARGE((Küren!$N$9:$N$68=$A27)*Küren!$A$9:$A$68,($D27)-AV$5+1),0)</f>
        <v>0</v>
      </c>
      <c r="AW27">
        <f t="array" ref="AW27">IFERROR(LARGE((Küren!$N$9:$N$68=$A27)*Küren!$A$9:$A$68,($D27)-AW$5+1),0)</f>
        <v>0</v>
      </c>
      <c r="AX27">
        <f t="array" ref="AX27">IFERROR(LARGE((Küren!$N$9:$N$68=$A27)*Küren!$A$9:$A$68,($D27)-AX$5+1),0)</f>
        <v>0</v>
      </c>
      <c r="AY27">
        <f t="array" ref="AY27">IFERROR(LARGE((Küren!$N$9:$N$68=$A27)*Küren!$A$9:$A$68,($D27)-AY$5+1),0)</f>
        <v>0</v>
      </c>
      <c r="AZ27">
        <f t="array" ref="AZ27">IFERROR(LARGE((Küren!$N$9:$N$68=$A27)*Küren!$A$9:$A$68,($D27)-AZ$5+1),0)</f>
        <v>0</v>
      </c>
    </row>
    <row r="28" spans="1:52" x14ac:dyDescent="0.25">
      <c r="A28" s="116" t="str">
        <f t="array" ref="A28">IFERROR(SMALL(Küren!$N$9:$N$68,(ROW($A$7)-6+SUM($D$6:D27))),"")</f>
        <v/>
      </c>
      <c r="B28" s="114"/>
      <c r="C28" s="117" t="str">
        <f>IFERROR(IF(AC28&gt;0,MAX(VLOOKUP(AC28,Küren!$A$8:$N$68,6),VLOOKUP(AD28,Küren!$A$8:$N$68,6),VLOOKUP(AE28,Küren!$A$8:$N$68,6),VLOOKUP(AF28,Küren!$A$8:$N$68,6),VLOOKUP(AG28,Küren!$A$8:$N$68,6),VLOOKUP(AH28,Küren!$A$8:$N$68,6),VLOOKUP(AI28,Küren!$A$8:$N$68,6),VLOOKUP(AJ28,Küren!$A$8:$N$68,6)),""),"")</f>
        <v/>
      </c>
      <c r="D28" s="116" t="str">
        <f>IF(ISNUMBER(A28),COUNTIF(Küren!$N$9:$N$68,A28),"")</f>
        <v/>
      </c>
      <c r="E28" s="118" t="str">
        <f>IF(AC28&gt;0,VLOOKUP(AC28,Küren!$A$9:$N$68,3) &amp; " " &amp; VLOOKUP(AC28,Küren!$A$9:$N$68,2),"")</f>
        <v/>
      </c>
      <c r="F28" s="118" t="str">
        <f>IF(AD28&gt;0,VLOOKUP(AD28,Küren!$A$9:$N$68,3) &amp; " " &amp; VLOOKUP(AD28,Küren!$A$9:$N$68,2),"")</f>
        <v/>
      </c>
      <c r="G28" s="118" t="str">
        <f>IF(AE28&gt;0,VLOOKUP(AE28,Küren!$A$9:$N$68,3) &amp; " " &amp; VLOOKUP(AE28,Küren!$A$9:$N$68,2),"")</f>
        <v/>
      </c>
      <c r="H28" s="118" t="str">
        <f>IF(AF28&gt;0,VLOOKUP(AF28,Küren!$A$9:$N$68,3) &amp; " " &amp; VLOOKUP(AF28,Küren!$A$9:$N$68,2),"")</f>
        <v/>
      </c>
      <c r="I28" s="118" t="str">
        <f>IF(AG28&gt;0,VLOOKUP(AG28,Küren!$A$9:$N$68,3) &amp; " " &amp; VLOOKUP(AG28,Küren!$A$9:$N$68,2),"")</f>
        <v/>
      </c>
      <c r="J28" s="118" t="str">
        <f>IF(AH28&gt;0,VLOOKUP(AH28,Küren!$A$9:$N$68,3) &amp; " " &amp; VLOOKUP(AH28,Küren!$A$9:$N$68,2),"")</f>
        <v/>
      </c>
      <c r="K28" s="118" t="str">
        <f>IF(AI28&gt;0,VLOOKUP(AI28,Küren!$A$9:$N$68,3) &amp; " " &amp; VLOOKUP(AI28,Küren!$A$9:$N$68,2),"")</f>
        <v/>
      </c>
      <c r="L28" s="118" t="str">
        <f>IF(AJ28&gt;0,VLOOKUP(AJ28,Küren!$A$9:$N$68,3) &amp; " " &amp; VLOOKUP(AJ28,Küren!$A$9:$N$68,2),"")</f>
        <v/>
      </c>
      <c r="M28" s="118" t="str">
        <f>IF(AK28&gt;0,VLOOKUP(AK28,Küren!$A$9:$N$68,3) &amp; " " &amp; VLOOKUP(AK28,Küren!$A$9:$N$68,2),"")</f>
        <v/>
      </c>
      <c r="N28" s="118" t="str">
        <f>IF(AL28&gt;0,VLOOKUP(AL28,Küren!$A$9:$N$68,3) &amp; " " &amp; VLOOKUP(AL28,Küren!$A$9:$N$68,2),"")</f>
        <v/>
      </c>
      <c r="O28" s="118" t="str">
        <f>IF(AM28&gt;0,VLOOKUP(AM28,Küren!$A$9:$N$68,3) &amp; " " &amp; VLOOKUP(AM28,Küren!$A$9:$N$68,2),"")</f>
        <v/>
      </c>
      <c r="P28" s="118" t="str">
        <f>IF(AN28&gt;0,VLOOKUP(AN28,Küren!$A$9:$N$68,3) &amp; " " &amp; VLOOKUP(AN28,Küren!$A$9:$N$68,2),"")</f>
        <v/>
      </c>
      <c r="Q28" s="118" t="str">
        <f>IF(AO28&gt;0,VLOOKUP(AO28,Küren!$A$9:$N$68,3) &amp; " " &amp; VLOOKUP(AO28,Küren!$A$9:$N$68,2),"")</f>
        <v/>
      </c>
      <c r="R28" s="118" t="str">
        <f>IF(AP28&gt;0,VLOOKUP(AP28,Küren!$A$9:$N$68,3) &amp; " " &amp; VLOOKUP(AP28,Küren!$A$9:$N$68,2),"")</f>
        <v/>
      </c>
      <c r="S28" s="118" t="str">
        <f>IF(AQ28&gt;0,VLOOKUP(AQ28,Küren!$A$9:$N$68,3) &amp; " " &amp; VLOOKUP(AQ28,Küren!$A$9:$N$68,2),"")</f>
        <v/>
      </c>
      <c r="T28" s="118" t="str">
        <f>IF(AR28&gt;0,VLOOKUP(AR28,Küren!$A$9:$N$68,3) &amp; " " &amp; VLOOKUP(AR28,Küren!$A$9:$N$68,2),"")</f>
        <v/>
      </c>
      <c r="U28" s="118" t="str">
        <f>IF(AS28&gt;0,VLOOKUP(AS28,Küren!$A$9:$N$68,3) &amp; " " &amp; VLOOKUP(AS28,Küren!$A$9:$N$68,2),"")</f>
        <v/>
      </c>
      <c r="V28" s="118" t="str">
        <f>IF(AT28&gt;0,VLOOKUP(AT28,Küren!$A$9:$N$68,3) &amp; " " &amp; VLOOKUP(AT28,Küren!$A$9:$N$68,2),"")</f>
        <v/>
      </c>
      <c r="W28" s="118" t="str">
        <f>IF(AU28&gt;0,VLOOKUP(AU28,Küren!$A$9:$N$68,3) &amp; " " &amp; VLOOKUP(AU28,Küren!$A$9:$N$68,2),"")</f>
        <v/>
      </c>
      <c r="X28" s="118" t="str">
        <f>IF(AV28&gt;0,VLOOKUP(AV28,Küren!$A$9:$N$68,3) &amp; " " &amp; VLOOKUP(AV28,Küren!$A$9:$N$68,2),"")</f>
        <v/>
      </c>
      <c r="Y28" s="118" t="str">
        <f>IF(AW28&gt;0,VLOOKUP(AW28,Küren!$A$9:$N$68,3) &amp; " " &amp; VLOOKUP(AW28,Küren!$A$9:$N$68,2),"")</f>
        <v/>
      </c>
      <c r="Z28" s="118" t="str">
        <f>IF(AX28&gt;0,VLOOKUP(AX28,Küren!$A$9:$N$68,3) &amp; " " &amp; VLOOKUP(AX28,Küren!$A$9:$N$68,2),"")</f>
        <v/>
      </c>
      <c r="AA28" s="118" t="str">
        <f>IF(AY28&gt;0,VLOOKUP(AY28,Küren!$A$9:$N$68,3) &amp; " " &amp; VLOOKUP(AY28,Küren!$A$9:$N$68,2),"")</f>
        <v/>
      </c>
      <c r="AB28" s="118" t="str">
        <f>IF(AZ28&gt;0,VLOOKUP(AZ28,Küren!$A$9:$N$68,3) &amp; " " &amp; VLOOKUP(AZ28,Küren!$A$9:$N$68,2),"")</f>
        <v/>
      </c>
      <c r="AC28">
        <f t="array" ref="AC28">IFERROR(LARGE((Küren!$N$9:$N$68=$A28)*Küren!$A$9:$A$68,($D28)-AC$5+1),0)</f>
        <v>0</v>
      </c>
      <c r="AD28">
        <f t="array" ref="AD28">IFERROR(LARGE((Küren!$N$9:$N$68=$A28)*Küren!$A$9:$A$68,($D28)-AD$5+1),0)</f>
        <v>0</v>
      </c>
      <c r="AE28">
        <f t="array" ref="AE28">IFERROR(LARGE((Küren!$N$9:$N$68=$A28)*Küren!$A$9:$A$68,($D28)-AE$5+1),0)</f>
        <v>0</v>
      </c>
      <c r="AF28">
        <f t="array" ref="AF28">IFERROR(LARGE((Küren!$N$9:$N$68=$A28)*Küren!$A$9:$A$68,($D28)-AF$5+1),0)</f>
        <v>0</v>
      </c>
      <c r="AG28">
        <f t="array" ref="AG28">IFERROR(LARGE((Küren!$N$9:$N$68=$A28)*Küren!$A$9:$A$68,($D28)-AG$5+1),0)</f>
        <v>0</v>
      </c>
      <c r="AH28">
        <f t="array" ref="AH28">IFERROR(LARGE((Küren!$N$9:$N$68=$A28)*Küren!$A$9:$A$68,($D28)-AH$5+1),0)</f>
        <v>0</v>
      </c>
      <c r="AI28">
        <f t="array" ref="AI28">IFERROR(LARGE((Küren!$N$9:$N$68=$A28)*Küren!$A$9:$A$68,($D28)-AI$5+1),0)</f>
        <v>0</v>
      </c>
      <c r="AJ28">
        <f t="array" ref="AJ28">IFERROR(LARGE((Küren!$N$9:$N$68=$A28)*Küren!$A$9:$A$68,($D28)-AJ$5+1),0)</f>
        <v>0</v>
      </c>
      <c r="AK28">
        <f t="array" ref="AK28">IFERROR(LARGE((Küren!$N$9:$N$68=$A28)*Küren!$A$9:$A$68,($D28)-AK$5+1),0)</f>
        <v>0</v>
      </c>
      <c r="AL28">
        <f t="array" ref="AL28">IFERROR(LARGE((Küren!$N$9:$N$68=$A28)*Küren!$A$9:$A$68,($D28)-AL$5+1),0)</f>
        <v>0</v>
      </c>
      <c r="AM28">
        <f t="array" ref="AM28">IFERROR(LARGE((Küren!$N$9:$N$68=$A28)*Küren!$A$9:$A$68,($D28)-AM$5+1),0)</f>
        <v>0</v>
      </c>
      <c r="AN28">
        <f t="array" ref="AN28">IFERROR(LARGE((Küren!$N$9:$N$68=$A28)*Küren!$A$9:$A$68,($D28)-AN$5+1),0)</f>
        <v>0</v>
      </c>
      <c r="AO28">
        <f t="array" ref="AO28">IFERROR(LARGE((Küren!$N$9:$N$68=$A28)*Küren!$A$9:$A$68,($D28)-AO$5+1),0)</f>
        <v>0</v>
      </c>
      <c r="AP28">
        <f t="array" ref="AP28">IFERROR(LARGE((Küren!$N$9:$N$68=$A28)*Küren!$A$9:$A$68,($D28)-AP$5+1),0)</f>
        <v>0</v>
      </c>
      <c r="AQ28">
        <f t="array" ref="AQ28">IFERROR(LARGE((Küren!$N$9:$N$68=$A28)*Küren!$A$9:$A$68,($D28)-AQ$5+1),0)</f>
        <v>0</v>
      </c>
      <c r="AR28">
        <f t="array" ref="AR28">IFERROR(LARGE((Küren!$N$9:$N$68=$A28)*Küren!$A$9:$A$68,($D28)-AR$5+1),0)</f>
        <v>0</v>
      </c>
      <c r="AS28">
        <f t="array" ref="AS28">IFERROR(LARGE((Küren!$N$9:$N$68=$A28)*Küren!$A$9:$A$68,($D28)-AS$5+1),0)</f>
        <v>0</v>
      </c>
      <c r="AT28">
        <f t="array" ref="AT28">IFERROR(LARGE((Küren!$N$9:$N$68=$A28)*Küren!$A$9:$A$68,($D28)-AT$5+1),0)</f>
        <v>0</v>
      </c>
      <c r="AU28">
        <f t="array" ref="AU28">IFERROR(LARGE((Küren!$N$9:$N$68=$A28)*Küren!$A$9:$A$68,($D28)-AU$5+1),0)</f>
        <v>0</v>
      </c>
      <c r="AV28">
        <f t="array" ref="AV28">IFERROR(LARGE((Küren!$N$9:$N$68=$A28)*Küren!$A$9:$A$68,($D28)-AV$5+1),0)</f>
        <v>0</v>
      </c>
      <c r="AW28">
        <f t="array" ref="AW28">IFERROR(LARGE((Küren!$N$9:$N$68=$A28)*Küren!$A$9:$A$68,($D28)-AW$5+1),0)</f>
        <v>0</v>
      </c>
      <c r="AX28">
        <f t="array" ref="AX28">IFERROR(LARGE((Küren!$N$9:$N$68=$A28)*Küren!$A$9:$A$68,($D28)-AX$5+1),0)</f>
        <v>0</v>
      </c>
      <c r="AY28">
        <f t="array" ref="AY28">IFERROR(LARGE((Küren!$N$9:$N$68=$A28)*Küren!$A$9:$A$68,($D28)-AY$5+1),0)</f>
        <v>0</v>
      </c>
      <c r="AZ28">
        <f t="array" ref="AZ28">IFERROR(LARGE((Küren!$N$9:$N$68=$A28)*Küren!$A$9:$A$68,($D28)-AZ$5+1),0)</f>
        <v>0</v>
      </c>
    </row>
    <row r="29" spans="1:52" x14ac:dyDescent="0.25">
      <c r="A29" s="116" t="str">
        <f t="array" ref="A29">IFERROR(SMALL(Küren!$N$9:$N$68,(ROW($A$7)-6+SUM($D$6:D28))),"")</f>
        <v/>
      </c>
      <c r="B29" s="114"/>
      <c r="C29" s="117" t="str">
        <f>IFERROR(IF(AC29&gt;0,MAX(VLOOKUP(AC29,Küren!$A$8:$N$68,6),VLOOKUP(AD29,Küren!$A$8:$N$68,6),VLOOKUP(AE29,Küren!$A$8:$N$68,6),VLOOKUP(AF29,Küren!$A$8:$N$68,6),VLOOKUP(AG29,Küren!$A$8:$N$68,6),VLOOKUP(AH29,Küren!$A$8:$N$68,6),VLOOKUP(AI29,Küren!$A$8:$N$68,6),VLOOKUP(AJ29,Küren!$A$8:$N$68,6)),""),"")</f>
        <v/>
      </c>
      <c r="D29" s="116" t="str">
        <f>IF(ISNUMBER(A29),COUNTIF(Küren!$N$9:$N$68,A29),"")</f>
        <v/>
      </c>
      <c r="E29" s="118" t="str">
        <f>IF(AC29&gt;0,VLOOKUP(AC29,Küren!$A$9:$N$68,3) &amp; " " &amp; VLOOKUP(AC29,Küren!$A$9:$N$68,2),"")</f>
        <v/>
      </c>
      <c r="F29" s="118" t="str">
        <f>IF(AD29&gt;0,VLOOKUP(AD29,Küren!$A$9:$N$68,3) &amp; " " &amp; VLOOKUP(AD29,Küren!$A$9:$N$68,2),"")</f>
        <v/>
      </c>
      <c r="G29" s="118" t="str">
        <f>IF(AE29&gt;0,VLOOKUP(AE29,Küren!$A$9:$N$68,3) &amp; " " &amp; VLOOKUP(AE29,Küren!$A$9:$N$68,2),"")</f>
        <v/>
      </c>
      <c r="H29" s="118" t="str">
        <f>IF(AF29&gt;0,VLOOKUP(AF29,Küren!$A$9:$N$68,3) &amp; " " &amp; VLOOKUP(AF29,Küren!$A$9:$N$68,2),"")</f>
        <v/>
      </c>
      <c r="I29" s="118" t="str">
        <f>IF(AG29&gt;0,VLOOKUP(AG29,Küren!$A$9:$N$68,3) &amp; " " &amp; VLOOKUP(AG29,Küren!$A$9:$N$68,2),"")</f>
        <v/>
      </c>
      <c r="J29" s="118" t="str">
        <f>IF(AH29&gt;0,VLOOKUP(AH29,Küren!$A$9:$N$68,3) &amp; " " &amp; VLOOKUP(AH29,Küren!$A$9:$N$68,2),"")</f>
        <v/>
      </c>
      <c r="K29" s="118" t="str">
        <f>IF(AI29&gt;0,VLOOKUP(AI29,Küren!$A$9:$N$68,3) &amp; " " &amp; VLOOKUP(AI29,Küren!$A$9:$N$68,2),"")</f>
        <v/>
      </c>
      <c r="L29" s="118" t="str">
        <f>IF(AJ29&gt;0,VLOOKUP(AJ29,Küren!$A$9:$N$68,3) &amp; " " &amp; VLOOKUP(AJ29,Küren!$A$9:$N$68,2),"")</f>
        <v/>
      </c>
      <c r="M29" s="118" t="str">
        <f>IF(AK29&gt;0,VLOOKUP(AK29,Küren!$A$9:$N$68,3) &amp; " " &amp; VLOOKUP(AK29,Küren!$A$9:$N$68,2),"")</f>
        <v/>
      </c>
      <c r="N29" s="118" t="str">
        <f>IF(AL29&gt;0,VLOOKUP(AL29,Küren!$A$9:$N$68,3) &amp; " " &amp; VLOOKUP(AL29,Küren!$A$9:$N$68,2),"")</f>
        <v/>
      </c>
      <c r="O29" s="118" t="str">
        <f>IF(AM29&gt;0,VLOOKUP(AM29,Küren!$A$9:$N$68,3) &amp; " " &amp; VLOOKUP(AM29,Küren!$A$9:$N$68,2),"")</f>
        <v/>
      </c>
      <c r="P29" s="118" t="str">
        <f>IF(AN29&gt;0,VLOOKUP(AN29,Küren!$A$9:$N$68,3) &amp; " " &amp; VLOOKUP(AN29,Küren!$A$9:$N$68,2),"")</f>
        <v/>
      </c>
      <c r="Q29" s="118" t="str">
        <f>IF(AO29&gt;0,VLOOKUP(AO29,Küren!$A$9:$N$68,3) &amp; " " &amp; VLOOKUP(AO29,Küren!$A$9:$N$68,2),"")</f>
        <v/>
      </c>
      <c r="R29" s="118" t="str">
        <f>IF(AP29&gt;0,VLOOKUP(AP29,Küren!$A$9:$N$68,3) &amp; " " &amp; VLOOKUP(AP29,Küren!$A$9:$N$68,2),"")</f>
        <v/>
      </c>
      <c r="S29" s="118" t="str">
        <f>IF(AQ29&gt;0,VLOOKUP(AQ29,Küren!$A$9:$N$68,3) &amp; " " &amp; VLOOKUP(AQ29,Küren!$A$9:$N$68,2),"")</f>
        <v/>
      </c>
      <c r="T29" s="118" t="str">
        <f>IF(AR29&gt;0,VLOOKUP(AR29,Küren!$A$9:$N$68,3) &amp; " " &amp; VLOOKUP(AR29,Küren!$A$9:$N$68,2),"")</f>
        <v/>
      </c>
      <c r="U29" s="118" t="str">
        <f>IF(AS29&gt;0,VLOOKUP(AS29,Küren!$A$9:$N$68,3) &amp; " " &amp; VLOOKUP(AS29,Küren!$A$9:$N$68,2),"")</f>
        <v/>
      </c>
      <c r="V29" s="118" t="str">
        <f>IF(AT29&gt;0,VLOOKUP(AT29,Küren!$A$9:$N$68,3) &amp; " " &amp; VLOOKUP(AT29,Küren!$A$9:$N$68,2),"")</f>
        <v/>
      </c>
      <c r="W29" s="118" t="str">
        <f>IF(AU29&gt;0,VLOOKUP(AU29,Küren!$A$9:$N$68,3) &amp; " " &amp; VLOOKUP(AU29,Küren!$A$9:$N$68,2),"")</f>
        <v/>
      </c>
      <c r="X29" s="118" t="str">
        <f>IF(AV29&gt;0,VLOOKUP(AV29,Küren!$A$9:$N$68,3) &amp; " " &amp; VLOOKUP(AV29,Küren!$A$9:$N$68,2),"")</f>
        <v/>
      </c>
      <c r="Y29" s="118" t="str">
        <f>IF(AW29&gt;0,VLOOKUP(AW29,Küren!$A$9:$N$68,3) &amp; " " &amp; VLOOKUP(AW29,Küren!$A$9:$N$68,2),"")</f>
        <v/>
      </c>
      <c r="Z29" s="118" t="str">
        <f>IF(AX29&gt;0,VLOOKUP(AX29,Küren!$A$9:$N$68,3) &amp; " " &amp; VLOOKUP(AX29,Küren!$A$9:$N$68,2),"")</f>
        <v/>
      </c>
      <c r="AA29" s="118" t="str">
        <f>IF(AY29&gt;0,VLOOKUP(AY29,Küren!$A$9:$N$68,3) &amp; " " &amp; VLOOKUP(AY29,Küren!$A$9:$N$68,2),"")</f>
        <v/>
      </c>
      <c r="AB29" s="118" t="str">
        <f>IF(AZ29&gt;0,VLOOKUP(AZ29,Küren!$A$9:$N$68,3) &amp; " " &amp; VLOOKUP(AZ29,Küren!$A$9:$N$68,2),"")</f>
        <v/>
      </c>
      <c r="AC29">
        <f t="array" ref="AC29">IFERROR(LARGE((Küren!$N$9:$N$68=$A29)*Küren!$A$9:$A$68,($D29)-AC$5+1),0)</f>
        <v>0</v>
      </c>
      <c r="AD29">
        <f t="array" ref="AD29">IFERROR(LARGE((Küren!$N$9:$N$68=$A29)*Küren!$A$9:$A$68,($D29)-AD$5+1),0)</f>
        <v>0</v>
      </c>
      <c r="AE29">
        <f t="array" ref="AE29">IFERROR(LARGE((Küren!$N$9:$N$68=$A29)*Küren!$A$9:$A$68,($D29)-AE$5+1),0)</f>
        <v>0</v>
      </c>
      <c r="AF29">
        <f t="array" ref="AF29">IFERROR(LARGE((Küren!$N$9:$N$68=$A29)*Küren!$A$9:$A$68,($D29)-AF$5+1),0)</f>
        <v>0</v>
      </c>
      <c r="AG29">
        <f t="array" ref="AG29">IFERROR(LARGE((Küren!$N$9:$N$68=$A29)*Küren!$A$9:$A$68,($D29)-AG$5+1),0)</f>
        <v>0</v>
      </c>
      <c r="AH29">
        <f t="array" ref="AH29">IFERROR(LARGE((Küren!$N$9:$N$68=$A29)*Küren!$A$9:$A$68,($D29)-AH$5+1),0)</f>
        <v>0</v>
      </c>
      <c r="AI29">
        <f t="array" ref="AI29">IFERROR(LARGE((Küren!$N$9:$N$68=$A29)*Küren!$A$9:$A$68,($D29)-AI$5+1),0)</f>
        <v>0</v>
      </c>
      <c r="AJ29">
        <f t="array" ref="AJ29">IFERROR(LARGE((Küren!$N$9:$N$68=$A29)*Küren!$A$9:$A$68,($D29)-AJ$5+1),0)</f>
        <v>0</v>
      </c>
      <c r="AK29">
        <f t="array" ref="AK29">IFERROR(LARGE((Küren!$N$9:$N$68=$A29)*Küren!$A$9:$A$68,($D29)-AK$5+1),0)</f>
        <v>0</v>
      </c>
      <c r="AL29">
        <f t="array" ref="AL29">IFERROR(LARGE((Küren!$N$9:$N$68=$A29)*Küren!$A$9:$A$68,($D29)-AL$5+1),0)</f>
        <v>0</v>
      </c>
      <c r="AM29">
        <f t="array" ref="AM29">IFERROR(LARGE((Küren!$N$9:$N$68=$A29)*Küren!$A$9:$A$68,($D29)-AM$5+1),0)</f>
        <v>0</v>
      </c>
      <c r="AN29">
        <f t="array" ref="AN29">IFERROR(LARGE((Küren!$N$9:$N$68=$A29)*Küren!$A$9:$A$68,($D29)-AN$5+1),0)</f>
        <v>0</v>
      </c>
      <c r="AO29">
        <f t="array" ref="AO29">IFERROR(LARGE((Küren!$N$9:$N$68=$A29)*Küren!$A$9:$A$68,($D29)-AO$5+1),0)</f>
        <v>0</v>
      </c>
      <c r="AP29">
        <f t="array" ref="AP29">IFERROR(LARGE((Küren!$N$9:$N$68=$A29)*Küren!$A$9:$A$68,($D29)-AP$5+1),0)</f>
        <v>0</v>
      </c>
      <c r="AQ29">
        <f t="array" ref="AQ29">IFERROR(LARGE((Küren!$N$9:$N$68=$A29)*Küren!$A$9:$A$68,($D29)-AQ$5+1),0)</f>
        <v>0</v>
      </c>
      <c r="AR29">
        <f t="array" ref="AR29">IFERROR(LARGE((Küren!$N$9:$N$68=$A29)*Küren!$A$9:$A$68,($D29)-AR$5+1),0)</f>
        <v>0</v>
      </c>
      <c r="AS29">
        <f t="array" ref="AS29">IFERROR(LARGE((Küren!$N$9:$N$68=$A29)*Küren!$A$9:$A$68,($D29)-AS$5+1),0)</f>
        <v>0</v>
      </c>
      <c r="AT29">
        <f t="array" ref="AT29">IFERROR(LARGE((Küren!$N$9:$N$68=$A29)*Küren!$A$9:$A$68,($D29)-AT$5+1),0)</f>
        <v>0</v>
      </c>
      <c r="AU29">
        <f t="array" ref="AU29">IFERROR(LARGE((Küren!$N$9:$N$68=$A29)*Küren!$A$9:$A$68,($D29)-AU$5+1),0)</f>
        <v>0</v>
      </c>
      <c r="AV29">
        <f t="array" ref="AV29">IFERROR(LARGE((Küren!$N$9:$N$68=$A29)*Küren!$A$9:$A$68,($D29)-AV$5+1),0)</f>
        <v>0</v>
      </c>
      <c r="AW29">
        <f t="array" ref="AW29">IFERROR(LARGE((Küren!$N$9:$N$68=$A29)*Küren!$A$9:$A$68,($D29)-AW$5+1),0)</f>
        <v>0</v>
      </c>
      <c r="AX29">
        <f t="array" ref="AX29">IFERROR(LARGE((Küren!$N$9:$N$68=$A29)*Küren!$A$9:$A$68,($D29)-AX$5+1),0)</f>
        <v>0</v>
      </c>
      <c r="AY29">
        <f t="array" ref="AY29">IFERROR(LARGE((Küren!$N$9:$N$68=$A29)*Küren!$A$9:$A$68,($D29)-AY$5+1),0)</f>
        <v>0</v>
      </c>
      <c r="AZ29">
        <f t="array" ref="AZ29">IFERROR(LARGE((Küren!$N$9:$N$68=$A29)*Küren!$A$9:$A$68,($D29)-AZ$5+1),0)</f>
        <v>0</v>
      </c>
    </row>
    <row r="30" spans="1:52" x14ac:dyDescent="0.25">
      <c r="A30" s="116" t="str">
        <f t="array" ref="A30">IFERROR(SMALL(Küren!$N$9:$N$68,(ROW($A$7)-6+SUM($D$6:D29))),"")</f>
        <v/>
      </c>
      <c r="B30" s="114"/>
      <c r="C30" s="117" t="str">
        <f>IFERROR(IF(AC30&gt;0,MAX(VLOOKUP(AC30,Küren!$A$8:$N$68,6),VLOOKUP(AD30,Küren!$A$8:$N$68,6),VLOOKUP(AE30,Küren!$A$8:$N$68,6),VLOOKUP(AF30,Küren!$A$8:$N$68,6),VLOOKUP(AG30,Küren!$A$8:$N$68,6),VLOOKUP(AH30,Küren!$A$8:$N$68,6),VLOOKUP(AI30,Küren!$A$8:$N$68,6),VLOOKUP(AJ30,Küren!$A$8:$N$68,6)),""),"")</f>
        <v/>
      </c>
      <c r="D30" s="116" t="str">
        <f>IF(ISNUMBER(A30),COUNTIF(Küren!$N$9:$N$68,A30),"")</f>
        <v/>
      </c>
      <c r="E30" s="118" t="str">
        <f>IF(AC30&gt;0,VLOOKUP(AC30,Küren!$A$9:$N$68,3) &amp; " " &amp; VLOOKUP(AC30,Küren!$A$9:$N$68,2),"")</f>
        <v/>
      </c>
      <c r="F30" s="118" t="str">
        <f>IF(AD30&gt;0,VLOOKUP(AD30,Küren!$A$9:$N$68,3) &amp; " " &amp; VLOOKUP(AD30,Küren!$A$9:$N$68,2),"")</f>
        <v/>
      </c>
      <c r="G30" s="118" t="str">
        <f>IF(AE30&gt;0,VLOOKUP(AE30,Küren!$A$9:$N$68,3) &amp; " " &amp; VLOOKUP(AE30,Küren!$A$9:$N$68,2),"")</f>
        <v/>
      </c>
      <c r="H30" s="118" t="str">
        <f>IF(AF30&gt;0,VLOOKUP(AF30,Küren!$A$9:$N$68,3) &amp; " " &amp; VLOOKUP(AF30,Küren!$A$9:$N$68,2),"")</f>
        <v/>
      </c>
      <c r="I30" s="118" t="str">
        <f>IF(AG30&gt;0,VLOOKUP(AG30,Küren!$A$9:$N$68,3) &amp; " " &amp; VLOOKUP(AG30,Küren!$A$9:$N$68,2),"")</f>
        <v/>
      </c>
      <c r="J30" s="118" t="str">
        <f>IF(AH30&gt;0,VLOOKUP(AH30,Küren!$A$9:$N$68,3) &amp; " " &amp; VLOOKUP(AH30,Küren!$A$9:$N$68,2),"")</f>
        <v/>
      </c>
      <c r="K30" s="118" t="str">
        <f>IF(AI30&gt;0,VLOOKUP(AI30,Küren!$A$9:$N$68,3) &amp; " " &amp; VLOOKUP(AI30,Küren!$A$9:$N$68,2),"")</f>
        <v/>
      </c>
      <c r="L30" s="118" t="str">
        <f>IF(AJ30&gt;0,VLOOKUP(AJ30,Küren!$A$9:$N$68,3) &amp; " " &amp; VLOOKUP(AJ30,Küren!$A$9:$N$68,2),"")</f>
        <v/>
      </c>
      <c r="M30" s="118" t="str">
        <f>IF(AK30&gt;0,VLOOKUP(AK30,Küren!$A$9:$N$68,3) &amp; " " &amp; VLOOKUP(AK30,Küren!$A$9:$N$68,2),"")</f>
        <v/>
      </c>
      <c r="N30" s="118" t="str">
        <f>IF(AL30&gt;0,VLOOKUP(AL30,Küren!$A$9:$N$68,3) &amp; " " &amp; VLOOKUP(AL30,Küren!$A$9:$N$68,2),"")</f>
        <v/>
      </c>
      <c r="O30" s="118" t="str">
        <f>IF(AM30&gt;0,VLOOKUP(AM30,Küren!$A$9:$N$68,3) &amp; " " &amp; VLOOKUP(AM30,Küren!$A$9:$N$68,2),"")</f>
        <v/>
      </c>
      <c r="P30" s="118" t="str">
        <f>IF(AN30&gt;0,VLOOKUP(AN30,Küren!$A$9:$N$68,3) &amp; " " &amp; VLOOKUP(AN30,Küren!$A$9:$N$68,2),"")</f>
        <v/>
      </c>
      <c r="Q30" s="118" t="str">
        <f>IF(AO30&gt;0,VLOOKUP(AO30,Küren!$A$9:$N$68,3) &amp; " " &amp; VLOOKUP(AO30,Küren!$A$9:$N$68,2),"")</f>
        <v/>
      </c>
      <c r="R30" s="118" t="str">
        <f>IF(AP30&gt;0,VLOOKUP(AP30,Küren!$A$9:$N$68,3) &amp; " " &amp; VLOOKUP(AP30,Küren!$A$9:$N$68,2),"")</f>
        <v/>
      </c>
      <c r="S30" s="118" t="str">
        <f>IF(AQ30&gt;0,VLOOKUP(AQ30,Küren!$A$9:$N$68,3) &amp; " " &amp; VLOOKUP(AQ30,Küren!$A$9:$N$68,2),"")</f>
        <v/>
      </c>
      <c r="T30" s="118" t="str">
        <f>IF(AR30&gt;0,VLOOKUP(AR30,Küren!$A$9:$N$68,3) &amp; " " &amp; VLOOKUP(AR30,Küren!$A$9:$N$68,2),"")</f>
        <v/>
      </c>
      <c r="U30" s="118" t="str">
        <f>IF(AS30&gt;0,VLOOKUP(AS30,Küren!$A$9:$N$68,3) &amp; " " &amp; VLOOKUP(AS30,Küren!$A$9:$N$68,2),"")</f>
        <v/>
      </c>
      <c r="V30" s="118" t="str">
        <f>IF(AT30&gt;0,VLOOKUP(AT30,Küren!$A$9:$N$68,3) &amp; " " &amp; VLOOKUP(AT30,Küren!$A$9:$N$68,2),"")</f>
        <v/>
      </c>
      <c r="W30" s="118" t="str">
        <f>IF(AU30&gt;0,VLOOKUP(AU30,Küren!$A$9:$N$68,3) &amp; " " &amp; VLOOKUP(AU30,Küren!$A$9:$N$68,2),"")</f>
        <v/>
      </c>
      <c r="X30" s="118" t="str">
        <f>IF(AV30&gt;0,VLOOKUP(AV30,Küren!$A$9:$N$68,3) &amp; " " &amp; VLOOKUP(AV30,Küren!$A$9:$N$68,2),"")</f>
        <v/>
      </c>
      <c r="Y30" s="118" t="str">
        <f>IF(AW30&gt;0,VLOOKUP(AW30,Küren!$A$9:$N$68,3) &amp; " " &amp; VLOOKUP(AW30,Küren!$A$9:$N$68,2),"")</f>
        <v/>
      </c>
      <c r="Z30" s="118" t="str">
        <f>IF(AX30&gt;0,VLOOKUP(AX30,Küren!$A$9:$N$68,3) &amp; " " &amp; VLOOKUP(AX30,Küren!$A$9:$N$68,2),"")</f>
        <v/>
      </c>
      <c r="AA30" s="118" t="str">
        <f>IF(AY30&gt;0,VLOOKUP(AY30,Küren!$A$9:$N$68,3) &amp; " " &amp; VLOOKUP(AY30,Küren!$A$9:$N$68,2),"")</f>
        <v/>
      </c>
      <c r="AB30" s="118" t="str">
        <f>IF(AZ30&gt;0,VLOOKUP(AZ30,Küren!$A$9:$N$68,3) &amp; " " &amp; VLOOKUP(AZ30,Küren!$A$9:$N$68,2),"")</f>
        <v/>
      </c>
      <c r="AC30">
        <f t="array" ref="AC30">IFERROR(LARGE((Küren!$N$9:$N$68=$A30)*Küren!$A$9:$A$68,($D30)-AC$5+1),0)</f>
        <v>0</v>
      </c>
      <c r="AD30">
        <f t="array" ref="AD30">IFERROR(LARGE((Küren!$N$9:$N$68=$A30)*Küren!$A$9:$A$68,($D30)-AD$5+1),0)</f>
        <v>0</v>
      </c>
      <c r="AE30">
        <f t="array" ref="AE30">IFERROR(LARGE((Küren!$N$9:$N$68=$A30)*Küren!$A$9:$A$68,($D30)-AE$5+1),0)</f>
        <v>0</v>
      </c>
      <c r="AF30">
        <f t="array" ref="AF30">IFERROR(LARGE((Küren!$N$9:$N$68=$A30)*Küren!$A$9:$A$68,($D30)-AF$5+1),0)</f>
        <v>0</v>
      </c>
      <c r="AG30">
        <f t="array" ref="AG30">IFERROR(LARGE((Küren!$N$9:$N$68=$A30)*Küren!$A$9:$A$68,($D30)-AG$5+1),0)</f>
        <v>0</v>
      </c>
      <c r="AH30">
        <f t="array" ref="AH30">IFERROR(LARGE((Küren!$N$9:$N$68=$A30)*Küren!$A$9:$A$68,($D30)-AH$5+1),0)</f>
        <v>0</v>
      </c>
      <c r="AI30">
        <f t="array" ref="AI30">IFERROR(LARGE((Küren!$N$9:$N$68=$A30)*Küren!$A$9:$A$68,($D30)-AI$5+1),0)</f>
        <v>0</v>
      </c>
      <c r="AJ30">
        <f t="array" ref="AJ30">IFERROR(LARGE((Küren!$N$9:$N$68=$A30)*Küren!$A$9:$A$68,($D30)-AJ$5+1),0)</f>
        <v>0</v>
      </c>
      <c r="AK30">
        <f t="array" ref="AK30">IFERROR(LARGE((Küren!$N$9:$N$68=$A30)*Küren!$A$9:$A$68,($D30)-AK$5+1),0)</f>
        <v>0</v>
      </c>
      <c r="AL30">
        <f t="array" ref="AL30">IFERROR(LARGE((Küren!$N$9:$N$68=$A30)*Küren!$A$9:$A$68,($D30)-AL$5+1),0)</f>
        <v>0</v>
      </c>
      <c r="AM30">
        <f t="array" ref="AM30">IFERROR(LARGE((Küren!$N$9:$N$68=$A30)*Küren!$A$9:$A$68,($D30)-AM$5+1),0)</f>
        <v>0</v>
      </c>
      <c r="AN30">
        <f t="array" ref="AN30">IFERROR(LARGE((Küren!$N$9:$N$68=$A30)*Küren!$A$9:$A$68,($D30)-AN$5+1),0)</f>
        <v>0</v>
      </c>
      <c r="AO30">
        <f t="array" ref="AO30">IFERROR(LARGE((Küren!$N$9:$N$68=$A30)*Küren!$A$9:$A$68,($D30)-AO$5+1),0)</f>
        <v>0</v>
      </c>
      <c r="AP30">
        <f t="array" ref="AP30">IFERROR(LARGE((Küren!$N$9:$N$68=$A30)*Küren!$A$9:$A$68,($D30)-AP$5+1),0)</f>
        <v>0</v>
      </c>
      <c r="AQ30">
        <f t="array" ref="AQ30">IFERROR(LARGE((Küren!$N$9:$N$68=$A30)*Küren!$A$9:$A$68,($D30)-AQ$5+1),0)</f>
        <v>0</v>
      </c>
      <c r="AR30">
        <f t="array" ref="AR30">IFERROR(LARGE((Küren!$N$9:$N$68=$A30)*Küren!$A$9:$A$68,($D30)-AR$5+1),0)</f>
        <v>0</v>
      </c>
      <c r="AS30">
        <f t="array" ref="AS30">IFERROR(LARGE((Küren!$N$9:$N$68=$A30)*Küren!$A$9:$A$68,($D30)-AS$5+1),0)</f>
        <v>0</v>
      </c>
      <c r="AT30">
        <f t="array" ref="AT30">IFERROR(LARGE((Küren!$N$9:$N$68=$A30)*Küren!$A$9:$A$68,($D30)-AT$5+1),0)</f>
        <v>0</v>
      </c>
      <c r="AU30">
        <f t="array" ref="AU30">IFERROR(LARGE((Küren!$N$9:$N$68=$A30)*Küren!$A$9:$A$68,($D30)-AU$5+1),0)</f>
        <v>0</v>
      </c>
      <c r="AV30">
        <f t="array" ref="AV30">IFERROR(LARGE((Küren!$N$9:$N$68=$A30)*Küren!$A$9:$A$68,($D30)-AV$5+1),0)</f>
        <v>0</v>
      </c>
      <c r="AW30">
        <f t="array" ref="AW30">IFERROR(LARGE((Küren!$N$9:$N$68=$A30)*Küren!$A$9:$A$68,($D30)-AW$5+1),0)</f>
        <v>0</v>
      </c>
      <c r="AX30">
        <f t="array" ref="AX30">IFERROR(LARGE((Küren!$N$9:$N$68=$A30)*Küren!$A$9:$A$68,($D30)-AX$5+1),0)</f>
        <v>0</v>
      </c>
      <c r="AY30">
        <f t="array" ref="AY30">IFERROR(LARGE((Küren!$N$9:$N$68=$A30)*Küren!$A$9:$A$68,($D30)-AY$5+1),0)</f>
        <v>0</v>
      </c>
      <c r="AZ30">
        <f t="array" ref="AZ30">IFERROR(LARGE((Küren!$N$9:$N$68=$A30)*Küren!$A$9:$A$68,($D30)-AZ$5+1),0)</f>
        <v>0</v>
      </c>
    </row>
  </sheetData>
  <sheetProtection sheet="1" objects="1" scenarios="1" selectLockedCells="1"/>
  <mergeCells count="3">
    <mergeCell ref="A1:E1"/>
    <mergeCell ref="A2:E2"/>
    <mergeCell ref="C4:AH4"/>
  </mergeCells>
  <conditionalFormatting sqref="A7:A30 D7:D30">
    <cfRule type="cellIs" dxfId="3" priority="1" operator="equal">
      <formula>0</formula>
    </cfRule>
  </conditionalFormatting>
  <conditionalFormatting sqref="C7:C30">
    <cfRule type="cellIs" dxfId="2" priority="2" operator="equal">
      <formula>118</formula>
    </cfRule>
    <cfRule type="cellIs" dxfId="1" priority="3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fitToWidth="2" orientation="landscape" r:id="rId1"/>
  <headerFooter>
    <oddFooter>&amp;LSSV Zuffenhausen&amp;C
Anmeldung.SET(at)Klopstockstrasse.de&amp;R&amp;A / 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O25"/>
  <sheetViews>
    <sheetView zoomScaleNormal="100" workbookViewId="0">
      <selection activeCell="A3" sqref="A3:O3"/>
    </sheetView>
  </sheetViews>
  <sheetFormatPr baseColWidth="10" defaultRowHeight="15" x14ac:dyDescent="0.25"/>
  <sheetData>
    <row r="1" spans="1:15" ht="19.5" x14ac:dyDescent="0.3">
      <c r="A1" s="186" t="s">
        <v>177</v>
      </c>
      <c r="B1" s="186"/>
      <c r="C1" s="186"/>
      <c r="D1" s="186"/>
      <c r="E1" s="186"/>
      <c r="F1" s="186"/>
      <c r="G1" s="186"/>
    </row>
    <row r="2" spans="1:15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x14ac:dyDescent="0.2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15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1:15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pans="1:15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1:15" x14ac:dyDescent="0.2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pans="1:15" x14ac:dyDescent="0.25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</row>
    <row r="12" spans="1:15" x14ac:dyDescent="0.2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</row>
    <row r="13" spans="1:15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1:15" x14ac:dyDescent="0.2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pans="1:15" x14ac:dyDescent="0.25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pans="1:15" x14ac:dyDescent="0.2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</row>
    <row r="17" spans="1:15" x14ac:dyDescent="0.2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5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</row>
    <row r="19" spans="1:15" x14ac:dyDescent="0.2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pans="1:15" x14ac:dyDescent="0.25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</row>
    <row r="21" spans="1:15" x14ac:dyDescent="0.2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pans="1:15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pans="1:15" x14ac:dyDescent="0.2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1:15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  <row r="25" spans="1:15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</row>
  </sheetData>
  <sheetProtection sheet="1" objects="1" scenarios="1" selectLockedCells="1"/>
  <mergeCells count="25">
    <mergeCell ref="A4:O4"/>
    <mergeCell ref="A1:G1"/>
    <mergeCell ref="A2:O2"/>
    <mergeCell ref="A3:O3"/>
    <mergeCell ref="A16:O16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23:O23"/>
    <mergeCell ref="A24:O24"/>
    <mergeCell ref="A25:O25"/>
    <mergeCell ref="A17:O17"/>
    <mergeCell ref="A18:O18"/>
    <mergeCell ref="A19:O19"/>
    <mergeCell ref="A20:O20"/>
    <mergeCell ref="A21:O21"/>
    <mergeCell ref="A22:O22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&amp;LSSV Zuffenhausen&amp;C
Anmeldung.SET(at)Klopstockstrasse.de&amp;R&amp;A / 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U29"/>
  <sheetViews>
    <sheetView zoomScaleNormal="100" workbookViewId="0">
      <selection activeCell="C14" sqref="C14"/>
    </sheetView>
  </sheetViews>
  <sheetFormatPr baseColWidth="10" defaultColWidth="10.85546875" defaultRowHeight="15" x14ac:dyDescent="0.2"/>
  <cols>
    <col min="1" max="1" width="7.7109375" style="56" customWidth="1"/>
    <col min="2" max="2" width="24.85546875" style="56" customWidth="1"/>
    <col min="3" max="3" width="22" style="56" customWidth="1"/>
    <col min="4" max="4" width="10.140625" style="56" customWidth="1"/>
    <col min="5" max="5" width="8.42578125" style="56" customWidth="1"/>
    <col min="6" max="6" width="16.42578125" style="56" customWidth="1"/>
    <col min="7" max="7" width="18.28515625" style="56" customWidth="1"/>
    <col min="8" max="16384" width="10.85546875" style="56"/>
  </cols>
  <sheetData>
    <row r="1" spans="1:21" s="50" customFormat="1" ht="38.1" customHeight="1" x14ac:dyDescent="0.5">
      <c r="A1" s="191" t="str">
        <f>'allg. Daten'!A1</f>
        <v>15. Schwäbischer Einradtag</v>
      </c>
      <c r="B1" s="191"/>
      <c r="C1" s="191"/>
      <c r="D1" s="191"/>
      <c r="E1" s="191"/>
      <c r="F1" s="191"/>
      <c r="G1" s="19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55"/>
      <c r="U1" s="52"/>
    </row>
    <row r="2" spans="1:21" s="50" customFormat="1" ht="38.1" customHeight="1" x14ac:dyDescent="0.4">
      <c r="A2" s="192" t="str">
        <f>'allg. Daten'!B2</f>
        <v>29.- 30.03.2025</v>
      </c>
      <c r="B2" s="192"/>
      <c r="C2" s="192"/>
      <c r="D2" s="192"/>
      <c r="E2" s="192"/>
      <c r="F2" s="192"/>
      <c r="G2" s="192"/>
      <c r="H2"/>
      <c r="I2"/>
      <c r="J2"/>
      <c r="K2"/>
      <c r="L2"/>
      <c r="M2"/>
      <c r="N2"/>
      <c r="O2"/>
      <c r="P2"/>
      <c r="Q2"/>
      <c r="R2"/>
      <c r="S2"/>
      <c r="T2"/>
    </row>
    <row r="3" spans="1:21" customFormat="1" ht="20.100000000000001" customHeight="1" x14ac:dyDescent="0.25"/>
    <row r="4" spans="1:21" ht="25.5" x14ac:dyDescent="0.35">
      <c r="B4" s="57" t="s">
        <v>20</v>
      </c>
      <c r="C4" s="193" t="str">
        <f>'allg. Daten'!C6</f>
        <v>Verein</v>
      </c>
      <c r="D4" s="194"/>
      <c r="E4" s="194"/>
      <c r="F4" s="194"/>
      <c r="G4" s="194"/>
    </row>
    <row r="6" spans="1:21" x14ac:dyDescent="0.2">
      <c r="B6" s="96" t="s">
        <v>196</v>
      </c>
      <c r="C6" s="88">
        <f>Küren!C8</f>
        <v>0</v>
      </c>
    </row>
    <row r="7" spans="1:21" x14ac:dyDescent="0.2">
      <c r="B7" s="56" t="s">
        <v>187</v>
      </c>
      <c r="C7" s="56">
        <f>Workshops!X8/10</f>
        <v>0</v>
      </c>
    </row>
    <row r="8" spans="1:21" x14ac:dyDescent="0.2">
      <c r="B8" s="56" t="s">
        <v>182</v>
      </c>
      <c r="C8" s="88">
        <f>Küren!I8</f>
        <v>0</v>
      </c>
    </row>
    <row r="9" spans="1:21" x14ac:dyDescent="0.2">
      <c r="B9" s="56" t="s">
        <v>183</v>
      </c>
      <c r="C9" s="88">
        <f>Küren!J8</f>
        <v>0</v>
      </c>
    </row>
    <row r="10" spans="1:21" x14ac:dyDescent="0.2">
      <c r="B10" s="56" t="s">
        <v>184</v>
      </c>
      <c r="C10" s="88">
        <f>Küren!K8</f>
        <v>0</v>
      </c>
    </row>
    <row r="11" spans="1:21" x14ac:dyDescent="0.2">
      <c r="B11" s="56" t="s">
        <v>181</v>
      </c>
      <c r="C11" s="88">
        <f>Küren!L8</f>
        <v>0</v>
      </c>
    </row>
    <row r="12" spans="1:21" x14ac:dyDescent="0.2">
      <c r="B12" s="56" t="s">
        <v>185</v>
      </c>
      <c r="C12" s="88">
        <f>Küren!M8</f>
        <v>0</v>
      </c>
    </row>
    <row r="13" spans="1:21" x14ac:dyDescent="0.2">
      <c r="B13" s="56" t="s">
        <v>186</v>
      </c>
      <c r="C13" s="88">
        <f>Küren!N8</f>
        <v>0</v>
      </c>
    </row>
    <row r="14" spans="1:21" x14ac:dyDescent="0.2">
      <c r="B14" s="97" t="s">
        <v>175</v>
      </c>
      <c r="C14" s="88">
        <f>Küren!G8</f>
        <v>0</v>
      </c>
    </row>
    <row r="15" spans="1:21" x14ac:dyDescent="0.2">
      <c r="B15" s="97" t="s">
        <v>176</v>
      </c>
      <c r="C15" s="88">
        <f>Küren!H8</f>
        <v>0</v>
      </c>
    </row>
    <row r="17" spans="2:9" x14ac:dyDescent="0.2">
      <c r="B17" s="56" t="s">
        <v>95</v>
      </c>
      <c r="C17" s="86">
        <f>Workshops!X8</f>
        <v>0</v>
      </c>
    </row>
    <row r="18" spans="2:9" x14ac:dyDescent="0.2">
      <c r="B18" s="56" t="s">
        <v>172</v>
      </c>
      <c r="C18" s="86">
        <f>Küren!P8</f>
        <v>0</v>
      </c>
    </row>
    <row r="19" spans="2:9" x14ac:dyDescent="0.2">
      <c r="B19" s="56" t="s">
        <v>34</v>
      </c>
      <c r="C19" s="86">
        <f>Küren!O8</f>
        <v>0</v>
      </c>
    </row>
    <row r="20" spans="2:9" ht="15.75" thickBot="1" x14ac:dyDescent="0.25"/>
    <row r="21" spans="2:9" ht="17.45" customHeight="1" thickBot="1" x14ac:dyDescent="0.3">
      <c r="B21" s="87" t="s">
        <v>67</v>
      </c>
      <c r="C21" s="131">
        <f>SUM(C17:C19)</f>
        <v>0</v>
      </c>
    </row>
    <row r="22" spans="2:9" ht="17.45" customHeight="1" x14ac:dyDescent="0.3">
      <c r="B22" s="58"/>
      <c r="C22" s="58"/>
      <c r="D22" s="59"/>
      <c r="E22" s="60"/>
      <c r="F22" s="61"/>
    </row>
    <row r="23" spans="2:9" ht="17.45" customHeight="1" x14ac:dyDescent="0.25">
      <c r="B23" s="190" t="s">
        <v>68</v>
      </c>
      <c r="C23" s="190"/>
      <c r="D23" s="188" t="s">
        <v>88</v>
      </c>
      <c r="E23" s="188"/>
      <c r="F23" s="188"/>
      <c r="G23" s="188"/>
    </row>
    <row r="24" spans="2:9" ht="17.45" customHeight="1" x14ac:dyDescent="0.25">
      <c r="D24" s="188" t="s">
        <v>79</v>
      </c>
      <c r="E24" s="188"/>
      <c r="F24" s="188"/>
      <c r="G24" s="188"/>
    </row>
    <row r="25" spans="2:9" s="59" customFormat="1" ht="20.100000000000001" customHeight="1" x14ac:dyDescent="0.3">
      <c r="B25" s="56"/>
      <c r="C25" s="56"/>
      <c r="D25" s="58" t="s">
        <v>69</v>
      </c>
      <c r="E25" s="189" t="s">
        <v>80</v>
      </c>
      <c r="F25" s="189"/>
      <c r="G25" s="189"/>
    </row>
    <row r="26" spans="2:9" s="59" customFormat="1" ht="20.100000000000001" customHeight="1" x14ac:dyDescent="0.3">
      <c r="B26" s="56"/>
      <c r="C26" s="56"/>
      <c r="G26" s="60"/>
    </row>
    <row r="27" spans="2:9" ht="18" x14ac:dyDescent="0.25">
      <c r="B27" s="190" t="s">
        <v>70</v>
      </c>
      <c r="C27" s="190"/>
      <c r="D27" s="84" t="str">
        <f>"SET2025 " &amp; C4</f>
        <v>SET2025 Verein</v>
      </c>
      <c r="E27" s="85"/>
      <c r="F27" s="85"/>
      <c r="G27" s="85"/>
      <c r="H27" s="85"/>
      <c r="I27" s="85"/>
    </row>
    <row r="28" spans="2:9" ht="18" x14ac:dyDescent="0.25">
      <c r="D28" s="59"/>
      <c r="E28" s="59"/>
      <c r="F28" s="59"/>
      <c r="G28" s="59"/>
    </row>
    <row r="29" spans="2:9" ht="18" x14ac:dyDescent="0.25">
      <c r="G29" s="59"/>
    </row>
  </sheetData>
  <sheetProtection sheet="1" objects="1" scenarios="1"/>
  <mergeCells count="8">
    <mergeCell ref="D24:G24"/>
    <mergeCell ref="E25:G25"/>
    <mergeCell ref="B27:C27"/>
    <mergeCell ref="A1:G1"/>
    <mergeCell ref="A2:G2"/>
    <mergeCell ref="C4:G4"/>
    <mergeCell ref="B23:C23"/>
    <mergeCell ref="D23:G2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&amp;LSSV Zuffenhausen&amp;C
Anmeldung.SET(at)Klopstockstrasse.de&amp;R&amp;A / 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allg. Daten</vt:lpstr>
      <vt:lpstr>Workshops</vt:lpstr>
      <vt:lpstr>Küren</vt:lpstr>
      <vt:lpstr>Jury</vt:lpstr>
      <vt:lpstr>Einzelkür</vt:lpstr>
      <vt:lpstr>Paarkür</vt:lpstr>
      <vt:lpstr>Expert_Einzelkür</vt:lpstr>
      <vt:lpstr>Expert_Paarkür</vt:lpstr>
      <vt:lpstr>Kleingruppe</vt:lpstr>
      <vt:lpstr>Großgruppe</vt:lpstr>
      <vt:lpstr>Kommentare</vt:lpstr>
      <vt:lpstr>Zusammenfassung</vt:lpstr>
      <vt:lpstr>'allg. Daten'!Druckbereich</vt:lpstr>
      <vt:lpstr>Einzelkür!Druckbereich</vt:lpstr>
      <vt:lpstr>Expert_Einzelkür!Druckbereich</vt:lpstr>
      <vt:lpstr>Expert_Paarkür!Druckbereich</vt:lpstr>
      <vt:lpstr>Großgruppe!Druckbereich</vt:lpstr>
      <vt:lpstr>Jury!Druckbereich</vt:lpstr>
      <vt:lpstr>Kleingruppe!Druckbereich</vt:lpstr>
      <vt:lpstr>Kommentare!Druckbereich</vt:lpstr>
      <vt:lpstr>Paarkür!Druckbereich</vt:lpstr>
      <vt:lpstr>Workshops!Druckbereich</vt:lpstr>
      <vt:lpstr>Zusammenfassung!Druckbereich</vt:lpstr>
      <vt:lpstr>Kosten_GK</vt:lpstr>
      <vt:lpstr>Kosten_Start</vt:lpstr>
      <vt:lpstr>Kosten_ÜF</vt:lpstr>
      <vt:lpstr>Kosten_WS</vt:lpstr>
      <vt:lpstr>Workshops!Namen</vt:lpstr>
      <vt:lpstr>Namen</vt:lpstr>
      <vt:lpstr>Workshops!Namen2</vt:lpstr>
      <vt:lpstr>Namen2</vt:lpstr>
      <vt:lpstr>WK_tag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Peter</cp:lastModifiedBy>
  <cp:lastPrinted>2024-12-14T21:47:00Z</cp:lastPrinted>
  <dcterms:created xsi:type="dcterms:W3CDTF">2019-03-06T12:20:58Z</dcterms:created>
  <dcterms:modified xsi:type="dcterms:W3CDTF">2025-01-05T17:37:24Z</dcterms:modified>
</cp:coreProperties>
</file>